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90" windowWidth="14115" windowHeight="4680" activeTab="6"/>
  </bookViews>
  <sheets>
    <sheet name="Los 80" sheetId="1" r:id="rId1"/>
    <sheet name="Los 90" sheetId="2" r:id="rId2"/>
    <sheet name="Los 00" sheetId="3" r:id="rId3"/>
    <sheet name="Los 10" sheetId="4" r:id="rId4"/>
    <sheet name="Terremotos 6 a 6.9" sheetId="5" r:id="rId5"/>
    <sheet name="Terremotos 7 a 7.9" sheetId="6" r:id="rId6"/>
    <sheet name="Terremotos 8 a 9.9" sheetId="7" r:id="rId7"/>
  </sheets>
  <calcPr calcId="125725"/>
</workbook>
</file>

<file path=xl/calcChain.xml><?xml version="1.0" encoding="utf-8"?>
<calcChain xmlns="http://schemas.openxmlformats.org/spreadsheetml/2006/main">
  <c r="J14" i="4"/>
  <c r="B41" i="7"/>
  <c r="B39" s="1"/>
  <c r="B40"/>
  <c r="B38"/>
  <c r="B37"/>
  <c r="B41" i="6"/>
  <c r="B39" s="1"/>
  <c r="B40"/>
  <c r="B38"/>
  <c r="B37"/>
  <c r="B39" i="5"/>
  <c r="B40"/>
  <c r="B41"/>
  <c r="B37"/>
  <c r="J17" i="4"/>
  <c r="J16"/>
  <c r="F17"/>
  <c r="F16"/>
  <c r="B16"/>
  <c r="B17"/>
  <c r="B55" i="3"/>
  <c r="B54"/>
  <c r="B36"/>
  <c r="B35"/>
  <c r="B17"/>
  <c r="B16"/>
  <c r="B55" i="2"/>
  <c r="B54"/>
  <c r="B36"/>
  <c r="B35"/>
  <c r="B17"/>
  <c r="B16"/>
  <c r="B55" i="1"/>
  <c r="B36"/>
  <c r="B54"/>
  <c r="B35"/>
  <c r="B17"/>
  <c r="B16"/>
  <c r="J15" i="4"/>
  <c r="F14"/>
  <c r="F15"/>
  <c r="B14"/>
  <c r="B15"/>
  <c r="C24" i="3"/>
  <c r="B52"/>
  <c r="B53"/>
  <c r="B33"/>
  <c r="B34"/>
  <c r="B14"/>
  <c r="B15"/>
  <c r="C5"/>
  <c r="C5" i="2"/>
  <c r="C24" i="1"/>
  <c r="C24" i="2"/>
  <c r="C5" i="1"/>
  <c r="B52" i="2"/>
  <c r="B53"/>
  <c r="B33"/>
  <c r="B34"/>
  <c r="B14"/>
  <c r="B15"/>
  <c r="B15" i="1"/>
  <c r="B14"/>
  <c r="B53"/>
  <c r="B33"/>
  <c r="B34"/>
  <c r="B38" i="5" l="1"/>
</calcChain>
</file>

<file path=xl/sharedStrings.xml><?xml version="1.0" encoding="utf-8"?>
<sst xmlns="http://schemas.openxmlformats.org/spreadsheetml/2006/main" count="108" uniqueCount="13">
  <si>
    <t>Terremotos de 6 a 6.9</t>
  </si>
  <si>
    <t>Total</t>
  </si>
  <si>
    <t>Terremotos de 7 a 7.9</t>
  </si>
  <si>
    <t>Terremotos de 8 a 9.9</t>
  </si>
  <si>
    <t>Año</t>
  </si>
  <si>
    <t>Cantidad</t>
  </si>
  <si>
    <t>Promedio</t>
  </si>
  <si>
    <t>Desviacion Estandar</t>
  </si>
  <si>
    <t>Mediana</t>
  </si>
  <si>
    <t>Terremotos de 6 a 6.9 Ultimos 32 años</t>
  </si>
  <si>
    <t>Registros</t>
  </si>
  <si>
    <t>Terremotos de 7 a 7.9 Ultimos 32 años</t>
  </si>
  <si>
    <t>Terremotos de 8 a 9.9 Ultimos 32 años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</si>
</sst>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PA"/>
  <c:chart>
    <c:title>
      <c:tx>
        <c:rich>
          <a:bodyPr anchor="b" anchorCtr="0"/>
          <a:lstStyle/>
          <a:p>
            <a:pPr>
              <a:defRPr/>
            </a:pPr>
            <a:r>
              <a:rPr lang="en-US"/>
              <a:t>Cantidad vs Años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8.170775693207484E-2"/>
          <c:y val="3.7308865030600241E-2"/>
          <c:w val="0.70196981627296584"/>
          <c:h val="0.79523549139690852"/>
        </c:manualLayout>
      </c:layout>
      <c:lineChart>
        <c:grouping val="standard"/>
        <c:ser>
          <c:idx val="0"/>
          <c:order val="0"/>
          <c:tx>
            <c:v>Cantidad</c:v>
          </c:tx>
          <c:cat>
            <c:numRef>
              <c:f>'Terremotos 6 a 6.9'!$A$3:$A$34</c:f>
              <c:numCache>
                <c:formatCode>General</c:formatCode>
                <c:ptCount val="32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</c:numCache>
            </c:numRef>
          </c:cat>
          <c:val>
            <c:numRef>
              <c:f>'Los 80'!$B$3:$B$12</c:f>
              <c:numCache>
                <c:formatCode>General</c:formatCode>
                <c:ptCount val="10"/>
                <c:pt idx="0">
                  <c:v>105</c:v>
                </c:pt>
                <c:pt idx="1">
                  <c:v>90</c:v>
                </c:pt>
                <c:pt idx="2">
                  <c:v>85</c:v>
                </c:pt>
                <c:pt idx="3">
                  <c:v>126</c:v>
                </c:pt>
                <c:pt idx="4">
                  <c:v>91</c:v>
                </c:pt>
                <c:pt idx="5">
                  <c:v>110</c:v>
                </c:pt>
                <c:pt idx="6">
                  <c:v>89</c:v>
                </c:pt>
                <c:pt idx="7">
                  <c:v>112</c:v>
                </c:pt>
                <c:pt idx="8">
                  <c:v>93</c:v>
                </c:pt>
                <c:pt idx="9">
                  <c:v>79</c:v>
                </c:pt>
              </c:numCache>
            </c:numRef>
          </c:val>
          <c:smooth val="1"/>
        </c:ser>
        <c:marker val="1"/>
        <c:axId val="91630592"/>
        <c:axId val="45925120"/>
      </c:lineChart>
      <c:catAx>
        <c:axId val="91630592"/>
        <c:scaling>
          <c:orientation val="minMax"/>
        </c:scaling>
        <c:axPos val="b"/>
        <c:numFmt formatCode="General" sourceLinked="1"/>
        <c:tickLblPos val="nextTo"/>
        <c:crossAx val="45925120"/>
        <c:crosses val="autoZero"/>
        <c:auto val="1"/>
        <c:lblAlgn val="ctr"/>
        <c:lblOffset val="100"/>
      </c:catAx>
      <c:valAx>
        <c:axId val="45925120"/>
        <c:scaling>
          <c:orientation val="minMax"/>
        </c:scaling>
        <c:axPos val="l"/>
        <c:numFmt formatCode="General" sourceLinked="1"/>
        <c:tickLblPos val="nextTo"/>
        <c:crossAx val="916305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PA"/>
  <c:chart>
    <c:title>
      <c:tx>
        <c:rich>
          <a:bodyPr anchor="b" anchorCtr="0"/>
          <a:lstStyle/>
          <a:p>
            <a:pPr>
              <a:defRPr/>
            </a:pPr>
            <a:r>
              <a:rPr lang="en-US"/>
              <a:t>Cantidad vs Años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7.2182852143482079E-2"/>
          <c:y val="2.8252405949256338E-2"/>
          <c:w val="0.70196981627296584"/>
          <c:h val="0.79523549139690863"/>
        </c:manualLayout>
      </c:layout>
      <c:lineChart>
        <c:grouping val="standard"/>
        <c:ser>
          <c:idx val="0"/>
          <c:order val="0"/>
          <c:tx>
            <c:v>Cantidad</c:v>
          </c:tx>
          <c:cat>
            <c:numRef>
              <c:f>'Terremotos 6 a 6.9'!$A$3:$A$35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'Terremotos 6 a 6.9'!$B$3:$B$35</c:f>
              <c:numCache>
                <c:formatCode>General</c:formatCode>
                <c:ptCount val="33"/>
                <c:pt idx="0">
                  <c:v>105</c:v>
                </c:pt>
                <c:pt idx="1">
                  <c:v>90</c:v>
                </c:pt>
                <c:pt idx="2">
                  <c:v>85</c:v>
                </c:pt>
                <c:pt idx="3">
                  <c:v>126</c:v>
                </c:pt>
                <c:pt idx="4">
                  <c:v>91</c:v>
                </c:pt>
                <c:pt idx="5">
                  <c:v>110</c:v>
                </c:pt>
                <c:pt idx="6">
                  <c:v>89</c:v>
                </c:pt>
                <c:pt idx="7">
                  <c:v>112</c:v>
                </c:pt>
                <c:pt idx="8">
                  <c:v>93</c:v>
                </c:pt>
                <c:pt idx="9">
                  <c:v>79</c:v>
                </c:pt>
                <c:pt idx="10">
                  <c:v>109</c:v>
                </c:pt>
                <c:pt idx="11">
                  <c:v>96</c:v>
                </c:pt>
                <c:pt idx="12">
                  <c:v>166</c:v>
                </c:pt>
                <c:pt idx="13">
                  <c:v>137</c:v>
                </c:pt>
                <c:pt idx="14">
                  <c:v>146</c:v>
                </c:pt>
                <c:pt idx="15">
                  <c:v>183</c:v>
                </c:pt>
                <c:pt idx="16">
                  <c:v>149</c:v>
                </c:pt>
                <c:pt idx="17">
                  <c:v>120</c:v>
                </c:pt>
                <c:pt idx="18">
                  <c:v>117</c:v>
                </c:pt>
                <c:pt idx="19">
                  <c:v>116</c:v>
                </c:pt>
                <c:pt idx="20">
                  <c:v>158</c:v>
                </c:pt>
                <c:pt idx="21">
                  <c:v>126</c:v>
                </c:pt>
                <c:pt idx="22">
                  <c:v>130</c:v>
                </c:pt>
                <c:pt idx="23">
                  <c:v>140</c:v>
                </c:pt>
                <c:pt idx="24">
                  <c:v>141</c:v>
                </c:pt>
                <c:pt idx="25">
                  <c:v>140</c:v>
                </c:pt>
                <c:pt idx="26">
                  <c:v>142</c:v>
                </c:pt>
                <c:pt idx="27">
                  <c:v>178</c:v>
                </c:pt>
                <c:pt idx="28">
                  <c:v>168</c:v>
                </c:pt>
                <c:pt idx="29">
                  <c:v>144</c:v>
                </c:pt>
                <c:pt idx="30">
                  <c:v>151</c:v>
                </c:pt>
                <c:pt idx="31">
                  <c:v>185</c:v>
                </c:pt>
                <c:pt idx="32">
                  <c:v>39</c:v>
                </c:pt>
              </c:numCache>
            </c:numRef>
          </c:val>
          <c:smooth val="1"/>
        </c:ser>
        <c:marker val="1"/>
        <c:axId val="49335296"/>
        <c:axId val="49414912"/>
      </c:lineChart>
      <c:catAx>
        <c:axId val="49335296"/>
        <c:scaling>
          <c:orientation val="minMax"/>
        </c:scaling>
        <c:axPos val="b"/>
        <c:numFmt formatCode="General" sourceLinked="1"/>
        <c:tickLblPos val="nextTo"/>
        <c:crossAx val="49414912"/>
        <c:crosses val="autoZero"/>
        <c:auto val="1"/>
        <c:lblAlgn val="ctr"/>
        <c:lblOffset val="100"/>
      </c:catAx>
      <c:valAx>
        <c:axId val="49414912"/>
        <c:scaling>
          <c:orientation val="minMax"/>
        </c:scaling>
        <c:axPos val="l"/>
        <c:numFmt formatCode="General" sourceLinked="1"/>
        <c:tickLblPos val="nextTo"/>
        <c:crossAx val="493352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PA"/>
  <c:chart>
    <c:title>
      <c:tx>
        <c:rich>
          <a:bodyPr anchor="b" anchorCtr="0"/>
          <a:lstStyle/>
          <a:p>
            <a:pPr>
              <a:defRPr/>
            </a:pPr>
            <a:r>
              <a:rPr lang="en-US"/>
              <a:t>Cantidad vs Años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6907354665773152E-2"/>
          <c:y val="4.6719741749732813E-2"/>
          <c:w val="0.70196981627296584"/>
          <c:h val="0.79523549139690852"/>
        </c:manualLayout>
      </c:layout>
      <c:lineChart>
        <c:grouping val="standard"/>
        <c:ser>
          <c:idx val="0"/>
          <c:order val="0"/>
          <c:tx>
            <c:v>Cantidad</c:v>
          </c:tx>
          <c:cat>
            <c:numRef>
              <c:f>'Terremotos 6 a 6.9'!$A$3:$A$35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'Terremotos 7 a 7.9'!$B$3:$B$35</c:f>
              <c:numCache>
                <c:formatCode>General</c:formatCode>
                <c:ptCount val="33"/>
                <c:pt idx="0">
                  <c:v>13</c:v>
                </c:pt>
                <c:pt idx="1">
                  <c:v>13</c:v>
                </c:pt>
                <c:pt idx="2">
                  <c:v>10</c:v>
                </c:pt>
                <c:pt idx="3">
                  <c:v>14</c:v>
                </c:pt>
                <c:pt idx="4">
                  <c:v>8</c:v>
                </c:pt>
                <c:pt idx="5">
                  <c:v>13</c:v>
                </c:pt>
                <c:pt idx="6">
                  <c:v>5</c:v>
                </c:pt>
                <c:pt idx="7">
                  <c:v>11</c:v>
                </c:pt>
                <c:pt idx="8">
                  <c:v>8</c:v>
                </c:pt>
                <c:pt idx="9">
                  <c:v>6</c:v>
                </c:pt>
                <c:pt idx="10">
                  <c:v>18</c:v>
                </c:pt>
                <c:pt idx="11">
                  <c:v>16</c:v>
                </c:pt>
                <c:pt idx="12">
                  <c:v>13</c:v>
                </c:pt>
                <c:pt idx="13">
                  <c:v>12</c:v>
                </c:pt>
                <c:pt idx="14">
                  <c:v>11</c:v>
                </c:pt>
                <c:pt idx="15">
                  <c:v>18</c:v>
                </c:pt>
                <c:pt idx="16">
                  <c:v>14</c:v>
                </c:pt>
                <c:pt idx="17">
                  <c:v>16</c:v>
                </c:pt>
                <c:pt idx="18">
                  <c:v>11</c:v>
                </c:pt>
                <c:pt idx="19">
                  <c:v>18</c:v>
                </c:pt>
                <c:pt idx="20">
                  <c:v>14</c:v>
                </c:pt>
                <c:pt idx="21">
                  <c:v>15</c:v>
                </c:pt>
                <c:pt idx="22">
                  <c:v>13</c:v>
                </c:pt>
                <c:pt idx="23">
                  <c:v>14</c:v>
                </c:pt>
                <c:pt idx="24">
                  <c:v>14</c:v>
                </c:pt>
                <c:pt idx="25">
                  <c:v>10</c:v>
                </c:pt>
                <c:pt idx="26">
                  <c:v>9</c:v>
                </c:pt>
                <c:pt idx="27">
                  <c:v>14</c:v>
                </c:pt>
                <c:pt idx="28">
                  <c:v>12</c:v>
                </c:pt>
                <c:pt idx="29">
                  <c:v>16</c:v>
                </c:pt>
                <c:pt idx="30">
                  <c:v>23</c:v>
                </c:pt>
                <c:pt idx="31">
                  <c:v>19</c:v>
                </c:pt>
                <c:pt idx="32">
                  <c:v>4</c:v>
                </c:pt>
              </c:numCache>
            </c:numRef>
          </c:val>
          <c:smooth val="1"/>
        </c:ser>
        <c:marker val="1"/>
        <c:axId val="49443584"/>
        <c:axId val="49445120"/>
      </c:lineChart>
      <c:catAx>
        <c:axId val="49443584"/>
        <c:scaling>
          <c:orientation val="minMax"/>
        </c:scaling>
        <c:axPos val="b"/>
        <c:numFmt formatCode="General" sourceLinked="1"/>
        <c:tickLblPos val="nextTo"/>
        <c:crossAx val="49445120"/>
        <c:crosses val="autoZero"/>
        <c:auto val="1"/>
        <c:lblAlgn val="ctr"/>
        <c:lblOffset val="100"/>
      </c:catAx>
      <c:valAx>
        <c:axId val="49445120"/>
        <c:scaling>
          <c:orientation val="minMax"/>
        </c:scaling>
        <c:axPos val="l"/>
        <c:numFmt formatCode="General" sourceLinked="1"/>
        <c:tickLblPos val="nextTo"/>
        <c:crossAx val="494435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PA"/>
  <c:chart>
    <c:title>
      <c:tx>
        <c:rich>
          <a:bodyPr/>
          <a:lstStyle/>
          <a:p>
            <a:pPr>
              <a:defRPr/>
            </a:pPr>
            <a:r>
              <a:rPr lang="en-US"/>
              <a:t>Cantidad vs Años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6.2269312129177197E-2"/>
          <c:y val="4.3675488997833391E-2"/>
          <c:w val="0.70196981627296584"/>
          <c:h val="0.79523549139690852"/>
        </c:manualLayout>
      </c:layout>
      <c:lineChart>
        <c:grouping val="standard"/>
        <c:ser>
          <c:idx val="0"/>
          <c:order val="0"/>
          <c:tx>
            <c:v>Cantidad</c:v>
          </c:tx>
          <c:cat>
            <c:numRef>
              <c:f>'Terremotos 6 a 6.9'!$A$3:$A$34</c:f>
              <c:numCache>
                <c:formatCode>General</c:formatCode>
                <c:ptCount val="32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</c:numCache>
            </c:numRef>
          </c:cat>
          <c:val>
            <c:numRef>
              <c:f>'Terremotos 8 a 9.9'!$B$3:$B$35</c:f>
              <c:numCache>
                <c:formatCode>General</c:formatCode>
                <c:ptCount val="33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4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</c:numCache>
            </c:numRef>
          </c:val>
          <c:smooth val="1"/>
        </c:ser>
        <c:marker val="1"/>
        <c:axId val="49666304"/>
        <c:axId val="49668096"/>
      </c:lineChart>
      <c:catAx>
        <c:axId val="49666304"/>
        <c:scaling>
          <c:orientation val="minMax"/>
        </c:scaling>
        <c:axPos val="b"/>
        <c:numFmt formatCode="General" sourceLinked="1"/>
        <c:tickLblPos val="nextTo"/>
        <c:crossAx val="49668096"/>
        <c:crosses val="autoZero"/>
        <c:auto val="1"/>
        <c:lblAlgn val="ctr"/>
        <c:lblOffset val="100"/>
      </c:catAx>
      <c:valAx>
        <c:axId val="49668096"/>
        <c:scaling>
          <c:orientation val="minMax"/>
        </c:scaling>
        <c:axPos val="l"/>
        <c:numFmt formatCode="General" sourceLinked="1"/>
        <c:tickLblPos val="nextTo"/>
        <c:crossAx val="496663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PA"/>
  <c:chart>
    <c:title>
      <c:tx>
        <c:rich>
          <a:bodyPr anchor="b" anchorCtr="0"/>
          <a:lstStyle/>
          <a:p>
            <a:pPr>
              <a:defRPr/>
            </a:pPr>
            <a:r>
              <a:rPr lang="en-US"/>
              <a:t>Cantidad vs Años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7.3251097312624511E-2"/>
          <c:y val="3.2160857795825989E-2"/>
          <c:w val="0.70196981627296584"/>
          <c:h val="0.79523549139690852"/>
        </c:manualLayout>
      </c:layout>
      <c:lineChart>
        <c:grouping val="standard"/>
        <c:ser>
          <c:idx val="0"/>
          <c:order val="0"/>
          <c:tx>
            <c:v>Cantidad</c:v>
          </c:tx>
          <c:cat>
            <c:numRef>
              <c:f>'Terremotos 6 a 6.9'!$A$3:$A$34</c:f>
              <c:numCache>
                <c:formatCode>General</c:formatCode>
                <c:ptCount val="32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</c:numCache>
            </c:numRef>
          </c:cat>
          <c:val>
            <c:numRef>
              <c:f>'Los 80'!$B$22:$B$31</c:f>
              <c:numCache>
                <c:formatCode>General</c:formatCode>
                <c:ptCount val="10"/>
                <c:pt idx="0">
                  <c:v>13</c:v>
                </c:pt>
                <c:pt idx="1">
                  <c:v>13</c:v>
                </c:pt>
                <c:pt idx="2">
                  <c:v>10</c:v>
                </c:pt>
                <c:pt idx="3">
                  <c:v>14</c:v>
                </c:pt>
                <c:pt idx="4">
                  <c:v>8</c:v>
                </c:pt>
                <c:pt idx="5">
                  <c:v>13</c:v>
                </c:pt>
                <c:pt idx="6">
                  <c:v>5</c:v>
                </c:pt>
                <c:pt idx="7">
                  <c:v>11</c:v>
                </c:pt>
                <c:pt idx="8">
                  <c:v>8</c:v>
                </c:pt>
                <c:pt idx="9">
                  <c:v>6</c:v>
                </c:pt>
              </c:numCache>
            </c:numRef>
          </c:val>
          <c:smooth val="1"/>
        </c:ser>
        <c:marker val="1"/>
        <c:axId val="45835008"/>
        <c:axId val="45836544"/>
      </c:lineChart>
      <c:catAx>
        <c:axId val="45835008"/>
        <c:scaling>
          <c:orientation val="minMax"/>
        </c:scaling>
        <c:axPos val="b"/>
        <c:numFmt formatCode="General" sourceLinked="1"/>
        <c:tickLblPos val="nextTo"/>
        <c:crossAx val="45836544"/>
        <c:crosses val="autoZero"/>
        <c:auto val="1"/>
        <c:lblAlgn val="ctr"/>
        <c:lblOffset val="100"/>
      </c:catAx>
      <c:valAx>
        <c:axId val="45836544"/>
        <c:scaling>
          <c:orientation val="minMax"/>
        </c:scaling>
        <c:axPos val="l"/>
        <c:numFmt formatCode="General" sourceLinked="1"/>
        <c:tickLblPos val="nextTo"/>
        <c:crossAx val="458350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PA"/>
  <c:chart>
    <c:title>
      <c:tx>
        <c:rich>
          <a:bodyPr anchor="b" anchorCtr="0"/>
          <a:lstStyle/>
          <a:p>
            <a:pPr>
              <a:defRPr/>
            </a:pPr>
            <a:r>
              <a:rPr lang="en-US"/>
              <a:t>Cantidad vs Años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7.3251097312624511E-2"/>
          <c:y val="3.2160857795825996E-2"/>
          <c:w val="0.70196981627296584"/>
          <c:h val="0.79523549139690852"/>
        </c:manualLayout>
      </c:layout>
      <c:lineChart>
        <c:grouping val="standard"/>
        <c:ser>
          <c:idx val="0"/>
          <c:order val="0"/>
          <c:tx>
            <c:v>Cantidad</c:v>
          </c:tx>
          <c:cat>
            <c:numRef>
              <c:f>'Terremotos 6 a 6.9'!$A$3:$A$34</c:f>
              <c:numCache>
                <c:formatCode>General</c:formatCode>
                <c:ptCount val="32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</c:numCache>
            </c:numRef>
          </c:cat>
          <c:val>
            <c:numRef>
              <c:f>'Los 80'!$B$41:$B$50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  <c:smooth val="1"/>
        </c:ser>
        <c:marker val="1"/>
        <c:axId val="45848448"/>
        <c:axId val="45849984"/>
      </c:lineChart>
      <c:catAx>
        <c:axId val="45848448"/>
        <c:scaling>
          <c:orientation val="minMax"/>
        </c:scaling>
        <c:axPos val="b"/>
        <c:numFmt formatCode="General" sourceLinked="1"/>
        <c:tickLblPos val="nextTo"/>
        <c:crossAx val="45849984"/>
        <c:crosses val="autoZero"/>
        <c:auto val="1"/>
        <c:lblAlgn val="ctr"/>
        <c:lblOffset val="100"/>
      </c:catAx>
      <c:valAx>
        <c:axId val="45849984"/>
        <c:scaling>
          <c:orientation val="minMax"/>
        </c:scaling>
        <c:axPos val="l"/>
        <c:numFmt formatCode="General" sourceLinked="1"/>
        <c:tickLblPos val="nextTo"/>
        <c:crossAx val="458484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PA"/>
  <c:chart>
    <c:title>
      <c:tx>
        <c:rich>
          <a:bodyPr anchor="b" anchorCtr="0"/>
          <a:lstStyle/>
          <a:p>
            <a:pPr>
              <a:defRPr/>
            </a:pPr>
            <a:r>
              <a:rPr lang="en-US"/>
              <a:t>Cantidad vs Años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8.170775693207484E-2"/>
          <c:y val="3.7308865030600241E-2"/>
          <c:w val="0.70196981627296584"/>
          <c:h val="0.79523549139690852"/>
        </c:manualLayout>
      </c:layout>
      <c:lineChart>
        <c:grouping val="standard"/>
        <c:ser>
          <c:idx val="0"/>
          <c:order val="0"/>
          <c:tx>
            <c:v>Cantidad</c:v>
          </c:tx>
          <c:cat>
            <c:numRef>
              <c:f>'Los 90'!$A$3:$A$12</c:f>
              <c:numCache>
                <c:formatCode>General</c:formatCode>
                <c:ptCount val="1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</c:numCache>
            </c:numRef>
          </c:cat>
          <c:val>
            <c:numRef>
              <c:f>'Los 90'!$B$3:$B$12</c:f>
              <c:numCache>
                <c:formatCode>General</c:formatCode>
                <c:ptCount val="10"/>
                <c:pt idx="0">
                  <c:v>109</c:v>
                </c:pt>
                <c:pt idx="1">
                  <c:v>96</c:v>
                </c:pt>
                <c:pt idx="2">
                  <c:v>166</c:v>
                </c:pt>
                <c:pt idx="3">
                  <c:v>137</c:v>
                </c:pt>
                <c:pt idx="4">
                  <c:v>146</c:v>
                </c:pt>
                <c:pt idx="5">
                  <c:v>183</c:v>
                </c:pt>
                <c:pt idx="6">
                  <c:v>149</c:v>
                </c:pt>
                <c:pt idx="7">
                  <c:v>120</c:v>
                </c:pt>
                <c:pt idx="8">
                  <c:v>117</c:v>
                </c:pt>
                <c:pt idx="9">
                  <c:v>116</c:v>
                </c:pt>
              </c:numCache>
            </c:numRef>
          </c:val>
          <c:smooth val="1"/>
        </c:ser>
        <c:marker val="1"/>
        <c:axId val="46095744"/>
        <c:axId val="46109824"/>
      </c:lineChart>
      <c:catAx>
        <c:axId val="46095744"/>
        <c:scaling>
          <c:orientation val="minMax"/>
        </c:scaling>
        <c:axPos val="b"/>
        <c:numFmt formatCode="General" sourceLinked="1"/>
        <c:tickLblPos val="nextTo"/>
        <c:crossAx val="46109824"/>
        <c:crosses val="autoZero"/>
        <c:auto val="1"/>
        <c:lblAlgn val="ctr"/>
        <c:lblOffset val="100"/>
      </c:catAx>
      <c:valAx>
        <c:axId val="46109824"/>
        <c:scaling>
          <c:orientation val="minMax"/>
        </c:scaling>
        <c:axPos val="l"/>
        <c:numFmt formatCode="General" sourceLinked="1"/>
        <c:tickLblPos val="nextTo"/>
        <c:crossAx val="460957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PA"/>
  <c:chart>
    <c:title>
      <c:tx>
        <c:rich>
          <a:bodyPr anchor="b" anchorCtr="0"/>
          <a:lstStyle/>
          <a:p>
            <a:pPr>
              <a:defRPr/>
            </a:pPr>
            <a:r>
              <a:rPr lang="en-US"/>
              <a:t>Cantidad vs Años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8.170775693207484E-2"/>
          <c:y val="3.7308865030600241E-2"/>
          <c:w val="0.70196981627296584"/>
          <c:h val="0.79523549139690852"/>
        </c:manualLayout>
      </c:layout>
      <c:lineChart>
        <c:grouping val="standard"/>
        <c:ser>
          <c:idx val="0"/>
          <c:order val="0"/>
          <c:tx>
            <c:v>Años</c:v>
          </c:tx>
          <c:cat>
            <c:numRef>
              <c:f>'Los 90'!$A$3:$A$12</c:f>
              <c:numCache>
                <c:formatCode>General</c:formatCode>
                <c:ptCount val="1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</c:numCache>
            </c:numRef>
          </c:cat>
          <c:val>
            <c:numRef>
              <c:f>'Los 90'!$B$22:$B$31</c:f>
              <c:numCache>
                <c:formatCode>General</c:formatCode>
                <c:ptCount val="10"/>
                <c:pt idx="0">
                  <c:v>18</c:v>
                </c:pt>
                <c:pt idx="1">
                  <c:v>16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18</c:v>
                </c:pt>
                <c:pt idx="6">
                  <c:v>14</c:v>
                </c:pt>
                <c:pt idx="7">
                  <c:v>16</c:v>
                </c:pt>
                <c:pt idx="8">
                  <c:v>11</c:v>
                </c:pt>
                <c:pt idx="9">
                  <c:v>18</c:v>
                </c:pt>
              </c:numCache>
            </c:numRef>
          </c:val>
          <c:smooth val="1"/>
        </c:ser>
        <c:marker val="1"/>
        <c:axId val="46134016"/>
        <c:axId val="46135552"/>
      </c:lineChart>
      <c:catAx>
        <c:axId val="46134016"/>
        <c:scaling>
          <c:orientation val="minMax"/>
        </c:scaling>
        <c:axPos val="b"/>
        <c:numFmt formatCode="General" sourceLinked="1"/>
        <c:tickLblPos val="nextTo"/>
        <c:crossAx val="46135552"/>
        <c:crosses val="autoZero"/>
        <c:auto val="1"/>
        <c:lblAlgn val="ctr"/>
        <c:lblOffset val="100"/>
      </c:catAx>
      <c:valAx>
        <c:axId val="46135552"/>
        <c:scaling>
          <c:orientation val="minMax"/>
        </c:scaling>
        <c:axPos val="l"/>
        <c:numFmt formatCode="General" sourceLinked="1"/>
        <c:tickLblPos val="nextTo"/>
        <c:crossAx val="461340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PA"/>
  <c:chart>
    <c:title>
      <c:tx>
        <c:rich>
          <a:bodyPr anchor="b" anchorCtr="0"/>
          <a:lstStyle/>
          <a:p>
            <a:pPr>
              <a:defRPr/>
            </a:pPr>
            <a:r>
              <a:rPr lang="en-US"/>
              <a:t>Cantidad vs Años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8.170775693207484E-2"/>
          <c:y val="3.7308865030600241E-2"/>
          <c:w val="0.70196981627296584"/>
          <c:h val="0.79523549139690852"/>
        </c:manualLayout>
      </c:layout>
      <c:lineChart>
        <c:grouping val="standard"/>
        <c:ser>
          <c:idx val="0"/>
          <c:order val="0"/>
          <c:tx>
            <c:v>Cantidad</c:v>
          </c:tx>
          <c:cat>
            <c:numRef>
              <c:f>'Los 90'!$A$3:$A$12</c:f>
              <c:numCache>
                <c:formatCode>General</c:formatCode>
                <c:ptCount val="1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</c:numCache>
            </c:numRef>
          </c:cat>
          <c:val>
            <c:numRef>
              <c:f>'Los 90'!$B$41:$B$50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  <c:smooth val="1"/>
        </c:ser>
        <c:marker val="1"/>
        <c:axId val="49231744"/>
        <c:axId val="49233280"/>
      </c:lineChart>
      <c:catAx>
        <c:axId val="49231744"/>
        <c:scaling>
          <c:orientation val="minMax"/>
        </c:scaling>
        <c:axPos val="b"/>
        <c:numFmt formatCode="General" sourceLinked="1"/>
        <c:tickLblPos val="nextTo"/>
        <c:crossAx val="49233280"/>
        <c:crosses val="autoZero"/>
        <c:auto val="1"/>
        <c:lblAlgn val="ctr"/>
        <c:lblOffset val="100"/>
      </c:catAx>
      <c:valAx>
        <c:axId val="49233280"/>
        <c:scaling>
          <c:orientation val="minMax"/>
        </c:scaling>
        <c:axPos val="l"/>
        <c:numFmt formatCode="General" sourceLinked="1"/>
        <c:tickLblPos val="nextTo"/>
        <c:crossAx val="492317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PA"/>
  <c:chart>
    <c:title>
      <c:tx>
        <c:rich>
          <a:bodyPr anchor="b" anchorCtr="0"/>
          <a:lstStyle/>
          <a:p>
            <a:pPr>
              <a:defRPr/>
            </a:pPr>
            <a:r>
              <a:rPr lang="en-US"/>
              <a:t>Cantidad vs Años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8.170775693207484E-2"/>
          <c:y val="3.7308865030600241E-2"/>
          <c:w val="0.70196981627296584"/>
          <c:h val="0.79523549139690852"/>
        </c:manualLayout>
      </c:layout>
      <c:lineChart>
        <c:grouping val="standard"/>
        <c:ser>
          <c:idx val="0"/>
          <c:order val="0"/>
          <c:tx>
            <c:v>Cantidad</c:v>
          </c:tx>
          <c:cat>
            <c:numRef>
              <c:f>'Los 00'!$A$3:$A$12</c:f>
              <c:numCache>
                <c:formatCode>General</c:formatCode>
                <c:ptCount val="1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</c:numCache>
            </c:numRef>
          </c:cat>
          <c:val>
            <c:numRef>
              <c:f>'Los 90'!$B$3:$B$12</c:f>
              <c:numCache>
                <c:formatCode>General</c:formatCode>
                <c:ptCount val="10"/>
                <c:pt idx="0">
                  <c:v>109</c:v>
                </c:pt>
                <c:pt idx="1">
                  <c:v>96</c:v>
                </c:pt>
                <c:pt idx="2">
                  <c:v>166</c:v>
                </c:pt>
                <c:pt idx="3">
                  <c:v>137</c:v>
                </c:pt>
                <c:pt idx="4">
                  <c:v>146</c:v>
                </c:pt>
                <c:pt idx="5">
                  <c:v>183</c:v>
                </c:pt>
                <c:pt idx="6">
                  <c:v>149</c:v>
                </c:pt>
                <c:pt idx="7">
                  <c:v>120</c:v>
                </c:pt>
                <c:pt idx="8">
                  <c:v>117</c:v>
                </c:pt>
                <c:pt idx="9">
                  <c:v>116</c:v>
                </c:pt>
              </c:numCache>
            </c:numRef>
          </c:val>
          <c:smooth val="1"/>
        </c:ser>
        <c:marker val="1"/>
        <c:axId val="49384448"/>
        <c:axId val="49410816"/>
      </c:lineChart>
      <c:catAx>
        <c:axId val="49384448"/>
        <c:scaling>
          <c:orientation val="minMax"/>
        </c:scaling>
        <c:axPos val="b"/>
        <c:numFmt formatCode="General" sourceLinked="1"/>
        <c:tickLblPos val="nextTo"/>
        <c:crossAx val="49410816"/>
        <c:crosses val="autoZero"/>
        <c:auto val="1"/>
        <c:lblAlgn val="ctr"/>
        <c:lblOffset val="100"/>
      </c:catAx>
      <c:valAx>
        <c:axId val="49410816"/>
        <c:scaling>
          <c:orientation val="minMax"/>
        </c:scaling>
        <c:axPos val="l"/>
        <c:numFmt formatCode="General" sourceLinked="1"/>
        <c:tickLblPos val="nextTo"/>
        <c:crossAx val="493844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PA"/>
  <c:chart>
    <c:title>
      <c:tx>
        <c:rich>
          <a:bodyPr anchor="b" anchorCtr="0"/>
          <a:lstStyle/>
          <a:p>
            <a:pPr>
              <a:defRPr/>
            </a:pPr>
            <a:r>
              <a:rPr lang="en-US"/>
              <a:t>Cantidad vs Años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8.170775693207484E-2"/>
          <c:y val="3.7308865030600241E-2"/>
          <c:w val="0.70196981627296584"/>
          <c:h val="0.79523549139690852"/>
        </c:manualLayout>
      </c:layout>
      <c:lineChart>
        <c:grouping val="standard"/>
        <c:ser>
          <c:idx val="0"/>
          <c:order val="0"/>
          <c:tx>
            <c:v>Cantidad</c:v>
          </c:tx>
          <c:cat>
            <c:numRef>
              <c:f>'Los 00'!$A$3:$A$12</c:f>
              <c:numCache>
                <c:formatCode>General</c:formatCode>
                <c:ptCount val="1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</c:numCache>
            </c:numRef>
          </c:cat>
          <c:val>
            <c:numRef>
              <c:f>'Los 00'!$B$22:$B$31</c:f>
              <c:numCache>
                <c:formatCode>General</c:formatCode>
                <c:ptCount val="1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14</c:v>
                </c:pt>
                <c:pt idx="5">
                  <c:v>10</c:v>
                </c:pt>
                <c:pt idx="6">
                  <c:v>9</c:v>
                </c:pt>
                <c:pt idx="7">
                  <c:v>14</c:v>
                </c:pt>
                <c:pt idx="8">
                  <c:v>12</c:v>
                </c:pt>
                <c:pt idx="9">
                  <c:v>16</c:v>
                </c:pt>
              </c:numCache>
            </c:numRef>
          </c:val>
          <c:smooth val="1"/>
        </c:ser>
        <c:marker val="1"/>
        <c:axId val="49291648"/>
        <c:axId val="49293184"/>
      </c:lineChart>
      <c:catAx>
        <c:axId val="49291648"/>
        <c:scaling>
          <c:orientation val="minMax"/>
        </c:scaling>
        <c:axPos val="b"/>
        <c:numFmt formatCode="General" sourceLinked="1"/>
        <c:tickLblPos val="nextTo"/>
        <c:crossAx val="49293184"/>
        <c:crosses val="autoZero"/>
        <c:auto val="1"/>
        <c:lblAlgn val="ctr"/>
        <c:lblOffset val="100"/>
      </c:catAx>
      <c:valAx>
        <c:axId val="49293184"/>
        <c:scaling>
          <c:orientation val="minMax"/>
        </c:scaling>
        <c:axPos val="l"/>
        <c:numFmt formatCode="General" sourceLinked="1"/>
        <c:tickLblPos val="nextTo"/>
        <c:crossAx val="492916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PA"/>
  <c:chart>
    <c:title>
      <c:tx>
        <c:rich>
          <a:bodyPr anchor="b" anchorCtr="0"/>
          <a:lstStyle/>
          <a:p>
            <a:pPr>
              <a:defRPr/>
            </a:pPr>
            <a:r>
              <a:rPr lang="en-US"/>
              <a:t>Cantidad vs Años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8.170775693207484E-2"/>
          <c:y val="3.7308865030600241E-2"/>
          <c:w val="0.70196981627296584"/>
          <c:h val="0.79523549139690852"/>
        </c:manualLayout>
      </c:layout>
      <c:lineChart>
        <c:grouping val="standard"/>
        <c:ser>
          <c:idx val="0"/>
          <c:order val="0"/>
          <c:tx>
            <c:v>Cantidad</c:v>
          </c:tx>
          <c:cat>
            <c:numRef>
              <c:f>'Los 00'!$A$3:$A$12</c:f>
              <c:numCache>
                <c:formatCode>General</c:formatCode>
                <c:ptCount val="1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</c:numCache>
            </c:numRef>
          </c:cat>
          <c:val>
            <c:numRef>
              <c:f>'Los 00'!$B$41:$B$50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  <c:smooth val="1"/>
        </c:ser>
        <c:marker val="1"/>
        <c:axId val="49321472"/>
        <c:axId val="49323008"/>
      </c:lineChart>
      <c:catAx>
        <c:axId val="49321472"/>
        <c:scaling>
          <c:orientation val="minMax"/>
        </c:scaling>
        <c:axPos val="b"/>
        <c:numFmt formatCode="General" sourceLinked="1"/>
        <c:tickLblPos val="nextTo"/>
        <c:crossAx val="49323008"/>
        <c:crosses val="autoZero"/>
        <c:auto val="1"/>
        <c:lblAlgn val="ctr"/>
        <c:lblOffset val="100"/>
      </c:catAx>
      <c:valAx>
        <c:axId val="49323008"/>
        <c:scaling>
          <c:orientation val="minMax"/>
        </c:scaling>
        <c:axPos val="l"/>
        <c:numFmt formatCode="General" sourceLinked="1"/>
        <c:tickLblPos val="nextTo"/>
        <c:crossAx val="493214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752475</xdr:colOff>
      <xdr:row>1</xdr:row>
      <xdr:rowOff>9525</xdr:rowOff>
    </xdr:from>
    <xdr:to>
      <xdr:col>8</xdr:col>
      <xdr:colOff>628650</xdr:colOff>
      <xdr:row>13</xdr:row>
      <xdr:rowOff>180974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742950</xdr:colOff>
      <xdr:row>20</xdr:row>
      <xdr:rowOff>0</xdr:rowOff>
    </xdr:from>
    <xdr:to>
      <xdr:col>8</xdr:col>
      <xdr:colOff>619125</xdr:colOff>
      <xdr:row>32</xdr:row>
      <xdr:rowOff>171449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742950</xdr:colOff>
      <xdr:row>39</xdr:row>
      <xdr:rowOff>19050</xdr:rowOff>
    </xdr:from>
    <xdr:to>
      <xdr:col>8</xdr:col>
      <xdr:colOff>619125</xdr:colOff>
      <xdr:row>51</xdr:row>
      <xdr:rowOff>190499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0</xdr:row>
      <xdr:rowOff>228600</xdr:rowOff>
    </xdr:from>
    <xdr:to>
      <xdr:col>8</xdr:col>
      <xdr:colOff>485775</xdr:colOff>
      <xdr:row>13</xdr:row>
      <xdr:rowOff>161924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20</xdr:row>
      <xdr:rowOff>0</xdr:rowOff>
    </xdr:from>
    <xdr:to>
      <xdr:col>8</xdr:col>
      <xdr:colOff>476250</xdr:colOff>
      <xdr:row>32</xdr:row>
      <xdr:rowOff>171449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39</xdr:row>
      <xdr:rowOff>0</xdr:rowOff>
    </xdr:from>
    <xdr:to>
      <xdr:col>8</xdr:col>
      <xdr:colOff>476250</xdr:colOff>
      <xdr:row>51</xdr:row>
      <xdr:rowOff>171449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8</xdr:col>
      <xdr:colOff>685800</xdr:colOff>
      <xdr:row>13</xdr:row>
      <xdr:rowOff>171449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20</xdr:row>
      <xdr:rowOff>0</xdr:rowOff>
    </xdr:from>
    <xdr:to>
      <xdr:col>8</xdr:col>
      <xdr:colOff>685800</xdr:colOff>
      <xdr:row>32</xdr:row>
      <xdr:rowOff>171449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39</xdr:row>
      <xdr:rowOff>0</xdr:rowOff>
    </xdr:from>
    <xdr:to>
      <xdr:col>8</xdr:col>
      <xdr:colOff>685800</xdr:colOff>
      <xdr:row>51</xdr:row>
      <xdr:rowOff>171449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19049</xdr:colOff>
      <xdr:row>1</xdr:row>
      <xdr:rowOff>19049</xdr:rowOff>
    </xdr:from>
    <xdr:to>
      <xdr:col>12</xdr:col>
      <xdr:colOff>47625</xdr:colOff>
      <xdr:row>22</xdr:row>
      <xdr:rowOff>180975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1</xdr:row>
      <xdr:rowOff>9525</xdr:rowOff>
    </xdr:from>
    <xdr:to>
      <xdr:col>11</xdr:col>
      <xdr:colOff>742950</xdr:colOff>
      <xdr:row>22</xdr:row>
      <xdr:rowOff>38100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19049</xdr:colOff>
      <xdr:row>1</xdr:row>
      <xdr:rowOff>9524</xdr:rowOff>
    </xdr:from>
    <xdr:to>
      <xdr:col>12</xdr:col>
      <xdr:colOff>266700</xdr:colOff>
      <xdr:row>22</xdr:row>
      <xdr:rowOff>171450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5"/>
  <sheetViews>
    <sheetView topLeftCell="A31" workbookViewId="0">
      <selection activeCell="B7" sqref="B7"/>
    </sheetView>
  </sheetViews>
  <sheetFormatPr baseColWidth="10" defaultRowHeight="15"/>
  <cols>
    <col min="1" max="1" width="22.42578125" style="1" customWidth="1"/>
    <col min="2" max="2" width="17" style="1" customWidth="1"/>
    <col min="5" max="5" width="20.7109375" customWidth="1"/>
    <col min="6" max="6" width="14.42578125" customWidth="1"/>
    <col min="9" max="9" width="21.140625" customWidth="1"/>
    <col min="10" max="10" width="17.140625" customWidth="1"/>
  </cols>
  <sheetData>
    <row r="1" spans="1:11" ht="18.75">
      <c r="A1" s="11" t="s">
        <v>0</v>
      </c>
      <c r="B1" s="11"/>
    </row>
    <row r="2" spans="1:11" ht="15.75">
      <c r="A2" s="2" t="s">
        <v>4</v>
      </c>
      <c r="B2" s="2" t="s">
        <v>5</v>
      </c>
    </row>
    <row r="3" spans="1:11">
      <c r="A3" s="3">
        <v>1980</v>
      </c>
      <c r="B3" s="3">
        <v>105</v>
      </c>
    </row>
    <row r="4" spans="1:11">
      <c r="A4" s="3">
        <v>1981</v>
      </c>
      <c r="B4" s="3">
        <v>90</v>
      </c>
    </row>
    <row r="5" spans="1:11">
      <c r="A5" s="3">
        <v>1982</v>
      </c>
      <c r="B5" s="3">
        <v>85</v>
      </c>
      <c r="C5" s="3">
        <f>SUM(B3+B4+B5)</f>
        <v>280</v>
      </c>
      <c r="K5" s="7">
        <v>1</v>
      </c>
    </row>
    <row r="6" spans="1:11">
      <c r="A6" s="3">
        <v>1983</v>
      </c>
      <c r="B6" s="3">
        <v>126</v>
      </c>
    </row>
    <row r="7" spans="1:11">
      <c r="A7" s="3">
        <v>1984</v>
      </c>
      <c r="B7" s="3">
        <v>91</v>
      </c>
    </row>
    <row r="8" spans="1:11">
      <c r="A8" s="3">
        <v>1985</v>
      </c>
      <c r="B8" s="3">
        <v>110</v>
      </c>
    </row>
    <row r="9" spans="1:11">
      <c r="A9" s="3">
        <v>1986</v>
      </c>
      <c r="B9" s="3">
        <v>89</v>
      </c>
    </row>
    <row r="10" spans="1:11">
      <c r="A10" s="3">
        <v>1987</v>
      </c>
      <c r="B10" s="3">
        <v>112</v>
      </c>
    </row>
    <row r="11" spans="1:11">
      <c r="A11" s="3">
        <v>1988</v>
      </c>
      <c r="B11" s="3">
        <v>93</v>
      </c>
    </row>
    <row r="12" spans="1:11">
      <c r="A12" s="3">
        <v>1989</v>
      </c>
      <c r="B12" s="3">
        <v>79</v>
      </c>
    </row>
    <row r="13" spans="1:11">
      <c r="A13" s="3"/>
      <c r="B13" s="3"/>
    </row>
    <row r="14" spans="1:11">
      <c r="A14" s="4" t="s">
        <v>1</v>
      </c>
      <c r="B14" s="5">
        <f>SUM(B3:B12)</f>
        <v>980</v>
      </c>
    </row>
    <row r="15" spans="1:11">
      <c r="A15" s="4" t="s">
        <v>6</v>
      </c>
      <c r="B15" s="5">
        <f>AVERAGE(B3:B12)</f>
        <v>98</v>
      </c>
    </row>
    <row r="16" spans="1:11">
      <c r="A16" s="4" t="s">
        <v>7</v>
      </c>
      <c r="B16" s="5">
        <f>STDEV(B3,B4,B5,B6,B7,B8,B9,B10,B11,B12)/SQRT(10)</f>
        <v>4.6212071534995651</v>
      </c>
    </row>
    <row r="17" spans="1:3">
      <c r="A17" s="4" t="s">
        <v>8</v>
      </c>
      <c r="B17" s="9">
        <f>MEDIAN(B3,B4,B5,B6,B7,B8,B9,B10,B11,B12)</f>
        <v>92</v>
      </c>
    </row>
    <row r="20" spans="1:3" ht="18.75">
      <c r="A20" s="11" t="s">
        <v>2</v>
      </c>
      <c r="B20" s="11"/>
    </row>
    <row r="21" spans="1:3" ht="15.75">
      <c r="A21" s="2" t="s">
        <v>4</v>
      </c>
      <c r="B21" s="2" t="s">
        <v>5</v>
      </c>
    </row>
    <row r="22" spans="1:3">
      <c r="A22" s="3">
        <v>1980</v>
      </c>
      <c r="B22" s="3">
        <v>13</v>
      </c>
    </row>
    <row r="23" spans="1:3">
      <c r="A23" s="3">
        <v>1981</v>
      </c>
      <c r="B23" s="3">
        <v>13</v>
      </c>
    </row>
    <row r="24" spans="1:3">
      <c r="A24" s="3">
        <v>1982</v>
      </c>
      <c r="B24" s="3">
        <v>10</v>
      </c>
      <c r="C24" s="3">
        <f>SUM(B22+B23+B24)</f>
        <v>36</v>
      </c>
    </row>
    <row r="25" spans="1:3">
      <c r="A25" s="3">
        <v>1983</v>
      </c>
      <c r="B25" s="3">
        <v>14</v>
      </c>
    </row>
    <row r="26" spans="1:3">
      <c r="A26" s="3">
        <v>1984</v>
      </c>
      <c r="B26" s="3">
        <v>8</v>
      </c>
    </row>
    <row r="27" spans="1:3">
      <c r="A27" s="3">
        <v>1985</v>
      </c>
      <c r="B27" s="3">
        <v>13</v>
      </c>
    </row>
    <row r="28" spans="1:3">
      <c r="A28" s="3">
        <v>1986</v>
      </c>
      <c r="B28" s="3">
        <v>5</v>
      </c>
    </row>
    <row r="29" spans="1:3">
      <c r="A29" s="3">
        <v>1987</v>
      </c>
      <c r="B29" s="3">
        <v>11</v>
      </c>
    </row>
    <row r="30" spans="1:3">
      <c r="A30" s="3">
        <v>1988</v>
      </c>
      <c r="B30" s="3">
        <v>8</v>
      </c>
    </row>
    <row r="31" spans="1:3">
      <c r="A31" s="3">
        <v>1989</v>
      </c>
      <c r="B31" s="3">
        <v>6</v>
      </c>
    </row>
    <row r="32" spans="1:3">
      <c r="A32" s="3"/>
      <c r="B32" s="6"/>
    </row>
    <row r="33" spans="1:2">
      <c r="A33" s="4" t="s">
        <v>1</v>
      </c>
      <c r="B33" s="5">
        <f>SUM(B22:B32)</f>
        <v>101</v>
      </c>
    </row>
    <row r="34" spans="1:2">
      <c r="A34" s="4" t="s">
        <v>6</v>
      </c>
      <c r="B34" s="5">
        <f>AVERAGE(B22:B31)</f>
        <v>10.1</v>
      </c>
    </row>
    <row r="35" spans="1:2">
      <c r="A35" s="4" t="s">
        <v>7</v>
      </c>
      <c r="B35" s="5">
        <f>STDEV(B22,B23,B24,B25,B26,B27,B28,B29,B30,B31)/SQRT(10)</f>
        <v>1.0159833769418778</v>
      </c>
    </row>
    <row r="36" spans="1:2">
      <c r="A36" s="4" t="s">
        <v>8</v>
      </c>
      <c r="B36" s="9">
        <f>MEDIAN(B22,B23,B24,B25,B26,B27,B28,B29,B30,B31)</f>
        <v>10.5</v>
      </c>
    </row>
    <row r="39" spans="1:2" ht="18.75">
      <c r="A39" s="11" t="s">
        <v>3</v>
      </c>
      <c r="B39" s="11"/>
    </row>
    <row r="40" spans="1:2" ht="15.75">
      <c r="A40" s="2" t="s">
        <v>4</v>
      </c>
      <c r="B40" s="2" t="s">
        <v>5</v>
      </c>
    </row>
    <row r="41" spans="1:2">
      <c r="A41" s="3">
        <v>1980</v>
      </c>
      <c r="B41" s="3">
        <v>1</v>
      </c>
    </row>
    <row r="42" spans="1:2">
      <c r="A42" s="3">
        <v>1981</v>
      </c>
      <c r="B42" s="3">
        <v>0</v>
      </c>
    </row>
    <row r="43" spans="1:2">
      <c r="A43" s="3">
        <v>1982</v>
      </c>
      <c r="B43" s="3">
        <v>0</v>
      </c>
    </row>
    <row r="44" spans="1:2">
      <c r="A44" s="3">
        <v>1983</v>
      </c>
      <c r="B44" s="3">
        <v>0</v>
      </c>
    </row>
    <row r="45" spans="1:2">
      <c r="A45" s="3">
        <v>1984</v>
      </c>
      <c r="B45" s="3">
        <v>0</v>
      </c>
    </row>
    <row r="46" spans="1:2">
      <c r="A46" s="3">
        <v>1985</v>
      </c>
      <c r="B46" s="3">
        <v>1</v>
      </c>
    </row>
    <row r="47" spans="1:2">
      <c r="A47" s="3">
        <v>1986</v>
      </c>
      <c r="B47" s="3">
        <v>1</v>
      </c>
    </row>
    <row r="48" spans="1:2">
      <c r="A48" s="3">
        <v>1987</v>
      </c>
      <c r="B48" s="3">
        <v>0</v>
      </c>
    </row>
    <row r="49" spans="1:2">
      <c r="A49" s="3">
        <v>1988</v>
      </c>
      <c r="B49" s="3">
        <v>0</v>
      </c>
    </row>
    <row r="50" spans="1:2">
      <c r="A50" s="3">
        <v>1989</v>
      </c>
      <c r="B50" s="3">
        <v>1</v>
      </c>
    </row>
    <row r="51" spans="1:2">
      <c r="A51" s="3"/>
      <c r="B51" s="6"/>
    </row>
    <row r="52" spans="1:2">
      <c r="A52" s="4" t="s">
        <v>1</v>
      </c>
      <c r="B52" s="5">
        <v>4</v>
      </c>
    </row>
    <row r="53" spans="1:2">
      <c r="A53" s="4" t="s">
        <v>6</v>
      </c>
      <c r="B53" s="5">
        <f>AVERAGE(B41:B50)</f>
        <v>0.4</v>
      </c>
    </row>
    <row r="54" spans="1:2">
      <c r="A54" s="4" t="s">
        <v>7</v>
      </c>
      <c r="B54" s="5">
        <f>STDEV(B41,B42,B43,B44,B45,B46,B47,B48,B49,B50)/SQRT(10)</f>
        <v>0.16329931618554519</v>
      </c>
    </row>
    <row r="55" spans="1:2">
      <c r="A55" s="4" t="s">
        <v>8</v>
      </c>
      <c r="B55" s="9">
        <f>MEDIAN(B41,B42,B43,B44,B45,B46,B47,B48,B49,B50)</f>
        <v>0</v>
      </c>
    </row>
  </sheetData>
  <mergeCells count="3">
    <mergeCell ref="A1:B1"/>
    <mergeCell ref="A20:B20"/>
    <mergeCell ref="A39:B39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5"/>
  <sheetViews>
    <sheetView topLeftCell="A40" workbookViewId="0">
      <selection activeCell="D12" sqref="D12"/>
    </sheetView>
  </sheetViews>
  <sheetFormatPr baseColWidth="10" defaultRowHeight="15"/>
  <cols>
    <col min="1" max="1" width="24.28515625" customWidth="1"/>
    <col min="2" max="2" width="16.42578125" customWidth="1"/>
    <col min="5" max="5" width="21.5703125" customWidth="1"/>
    <col min="6" max="6" width="16" style="1" customWidth="1"/>
    <col min="9" max="9" width="17" customWidth="1"/>
    <col min="10" max="10" width="17.42578125" customWidth="1"/>
  </cols>
  <sheetData>
    <row r="1" spans="1:3" ht="18.75">
      <c r="A1" s="11" t="s">
        <v>0</v>
      </c>
      <c r="B1" s="11"/>
    </row>
    <row r="2" spans="1:3" ht="15.75">
      <c r="A2" s="2" t="s">
        <v>4</v>
      </c>
      <c r="B2" s="2" t="s">
        <v>5</v>
      </c>
    </row>
    <row r="3" spans="1:3">
      <c r="A3" s="3">
        <v>1990</v>
      </c>
      <c r="B3" s="3">
        <v>109</v>
      </c>
    </row>
    <row r="4" spans="1:3">
      <c r="A4" s="3">
        <v>1991</v>
      </c>
      <c r="B4" s="3">
        <v>96</v>
      </c>
    </row>
    <row r="5" spans="1:3">
      <c r="A5" s="3">
        <v>1992</v>
      </c>
      <c r="B5" s="3">
        <v>166</v>
      </c>
      <c r="C5" s="3">
        <f>SUM(B3+B4+B5)</f>
        <v>371</v>
      </c>
    </row>
    <row r="6" spans="1:3">
      <c r="A6" s="3">
        <v>1993</v>
      </c>
      <c r="B6" s="3">
        <v>137</v>
      </c>
    </row>
    <row r="7" spans="1:3">
      <c r="A7" s="3">
        <v>1994</v>
      </c>
      <c r="B7" s="3">
        <v>146</v>
      </c>
    </row>
    <row r="8" spans="1:3">
      <c r="A8" s="3">
        <v>1995</v>
      </c>
      <c r="B8" s="3">
        <v>183</v>
      </c>
    </row>
    <row r="9" spans="1:3">
      <c r="A9" s="3">
        <v>1996</v>
      </c>
      <c r="B9" s="3">
        <v>149</v>
      </c>
    </row>
    <row r="10" spans="1:3">
      <c r="A10" s="3">
        <v>1997</v>
      </c>
      <c r="B10" s="3">
        <v>120</v>
      </c>
    </row>
    <row r="11" spans="1:3">
      <c r="A11" s="3">
        <v>1998</v>
      </c>
      <c r="B11" s="3">
        <v>117</v>
      </c>
    </row>
    <row r="12" spans="1:3">
      <c r="A12" s="3">
        <v>1999</v>
      </c>
      <c r="B12" s="3">
        <v>116</v>
      </c>
    </row>
    <row r="13" spans="1:3">
      <c r="A13" s="3"/>
      <c r="B13" s="6"/>
    </row>
    <row r="14" spans="1:3">
      <c r="A14" s="4" t="s">
        <v>1</v>
      </c>
      <c r="B14" s="5">
        <f>SUM(B3:B12)</f>
        <v>1339</v>
      </c>
    </row>
    <row r="15" spans="1:3">
      <c r="A15" s="4" t="s">
        <v>6</v>
      </c>
      <c r="B15" s="5">
        <f>AVERAGE(B3:B12)</f>
        <v>133.9</v>
      </c>
    </row>
    <row r="16" spans="1:3">
      <c r="A16" s="4" t="s">
        <v>7</v>
      </c>
      <c r="B16" s="5">
        <f>STDEV(B3,B4,B5,B6,B7,B8,B9,B10,B11,B12)/SQRT(10)</f>
        <v>8.6158123367574664</v>
      </c>
    </row>
    <row r="17" spans="1:3">
      <c r="A17" s="4" t="s">
        <v>8</v>
      </c>
      <c r="B17" s="9">
        <f>MEDIAN(B3,B4,B5,B6,B7,B8,B9,B10,B11,B12)</f>
        <v>128.5</v>
      </c>
    </row>
    <row r="20" spans="1:3" ht="18.75">
      <c r="A20" s="11" t="s">
        <v>2</v>
      </c>
      <c r="B20" s="11"/>
    </row>
    <row r="21" spans="1:3" ht="15.75">
      <c r="A21" s="2" t="s">
        <v>4</v>
      </c>
      <c r="B21" s="2" t="s">
        <v>5</v>
      </c>
    </row>
    <row r="22" spans="1:3">
      <c r="A22" s="3">
        <v>1990</v>
      </c>
      <c r="B22" s="3">
        <v>18</v>
      </c>
    </row>
    <row r="23" spans="1:3">
      <c r="A23" s="3">
        <v>1991</v>
      </c>
      <c r="B23" s="3">
        <v>16</v>
      </c>
    </row>
    <row r="24" spans="1:3">
      <c r="A24" s="3">
        <v>1992</v>
      </c>
      <c r="B24" s="3">
        <v>13</v>
      </c>
      <c r="C24" s="3">
        <f>SUM(B22+B23+B24)</f>
        <v>47</v>
      </c>
    </row>
    <row r="25" spans="1:3">
      <c r="A25" s="3">
        <v>1993</v>
      </c>
      <c r="B25" s="3">
        <v>12</v>
      </c>
    </row>
    <row r="26" spans="1:3">
      <c r="A26" s="3">
        <v>1994</v>
      </c>
      <c r="B26" s="3">
        <v>11</v>
      </c>
    </row>
    <row r="27" spans="1:3">
      <c r="A27" s="3">
        <v>1995</v>
      </c>
      <c r="B27" s="3">
        <v>18</v>
      </c>
    </row>
    <row r="28" spans="1:3">
      <c r="A28" s="3">
        <v>1996</v>
      </c>
      <c r="B28" s="3">
        <v>14</v>
      </c>
    </row>
    <row r="29" spans="1:3">
      <c r="A29" s="3">
        <v>1997</v>
      </c>
      <c r="B29" s="3">
        <v>16</v>
      </c>
    </row>
    <row r="30" spans="1:3">
      <c r="A30" s="3">
        <v>1998</v>
      </c>
      <c r="B30" s="3">
        <v>11</v>
      </c>
    </row>
    <row r="31" spans="1:3">
      <c r="A31" s="3">
        <v>1999</v>
      </c>
      <c r="B31" s="3">
        <v>18</v>
      </c>
    </row>
    <row r="32" spans="1:3">
      <c r="A32" s="3"/>
      <c r="B32" s="3"/>
    </row>
    <row r="33" spans="1:3">
      <c r="A33" s="4" t="s">
        <v>1</v>
      </c>
      <c r="B33" s="5">
        <f>SUM(B22:B31)</f>
        <v>147</v>
      </c>
    </row>
    <row r="34" spans="1:3">
      <c r="A34" s="4" t="s">
        <v>6</v>
      </c>
      <c r="B34" s="5">
        <f>AVERAGE(B22:B31)</f>
        <v>14.7</v>
      </c>
    </row>
    <row r="35" spans="1:3">
      <c r="A35" s="4" t="s">
        <v>7</v>
      </c>
      <c r="B35" s="5">
        <f>STDEV(B22,B23,B24,B25,B26,B27,B28,B29,B30,B31)/SQRT(10)</f>
        <v>0.90737717258774608</v>
      </c>
    </row>
    <row r="36" spans="1:3">
      <c r="A36" s="4" t="s">
        <v>8</v>
      </c>
      <c r="B36" s="9">
        <f>MEDIAN(B22,B23,B24,B25,B26,B27,B28,B29,B30,B31)</f>
        <v>15</v>
      </c>
    </row>
    <row r="39" spans="1:3" ht="18.75">
      <c r="A39" s="11" t="s">
        <v>3</v>
      </c>
      <c r="B39" s="11"/>
    </row>
    <row r="40" spans="1:3" ht="15.75">
      <c r="A40" s="2" t="s">
        <v>4</v>
      </c>
      <c r="B40" s="2" t="s">
        <v>5</v>
      </c>
    </row>
    <row r="41" spans="1:3">
      <c r="A41" s="3">
        <v>1990</v>
      </c>
      <c r="B41" s="3">
        <v>0</v>
      </c>
    </row>
    <row r="42" spans="1:3">
      <c r="A42" s="3">
        <v>1991</v>
      </c>
      <c r="B42" s="3">
        <v>0</v>
      </c>
    </row>
    <row r="43" spans="1:3">
      <c r="A43" s="3">
        <v>1992</v>
      </c>
      <c r="B43" s="3">
        <v>0</v>
      </c>
      <c r="C43" s="7">
        <v>0</v>
      </c>
    </row>
    <row r="44" spans="1:3">
      <c r="A44" s="3">
        <v>1993</v>
      </c>
      <c r="B44" s="3">
        <v>0</v>
      </c>
    </row>
    <row r="45" spans="1:3">
      <c r="A45" s="3">
        <v>1994</v>
      </c>
      <c r="B45" s="3">
        <v>2</v>
      </c>
    </row>
    <row r="46" spans="1:3">
      <c r="A46" s="3">
        <v>1995</v>
      </c>
      <c r="B46" s="3">
        <v>2</v>
      </c>
    </row>
    <row r="47" spans="1:3">
      <c r="A47" s="3">
        <v>1996</v>
      </c>
      <c r="B47" s="3">
        <v>1</v>
      </c>
    </row>
    <row r="48" spans="1:3">
      <c r="A48" s="3">
        <v>1997</v>
      </c>
      <c r="B48" s="3">
        <v>0</v>
      </c>
    </row>
    <row r="49" spans="1:2">
      <c r="A49" s="3">
        <v>1998</v>
      </c>
      <c r="B49" s="3">
        <v>1</v>
      </c>
    </row>
    <row r="50" spans="1:2">
      <c r="A50" s="3">
        <v>1999</v>
      </c>
      <c r="B50" s="3">
        <v>0</v>
      </c>
    </row>
    <row r="51" spans="1:2">
      <c r="A51" s="3"/>
      <c r="B51" s="6"/>
    </row>
    <row r="52" spans="1:2">
      <c r="A52" s="4" t="s">
        <v>1</v>
      </c>
      <c r="B52" s="5">
        <f>SUM(B41:B50)</f>
        <v>6</v>
      </c>
    </row>
    <row r="53" spans="1:2">
      <c r="A53" s="4" t="s">
        <v>6</v>
      </c>
      <c r="B53" s="5">
        <f>AVERAGE(B41:B50)</f>
        <v>0.6</v>
      </c>
    </row>
    <row r="54" spans="1:2">
      <c r="A54" s="4" t="s">
        <v>7</v>
      </c>
      <c r="B54" s="5">
        <f>STDEV(B41,B42,B43,B44,B45,B46,B47,B48,B49,B50)/SQRT(10)</f>
        <v>0.26666666666666666</v>
      </c>
    </row>
    <row r="55" spans="1:2">
      <c r="A55" s="4" t="s">
        <v>8</v>
      </c>
      <c r="B55" s="9">
        <f>MEDIAN(B41,B42,B43,B44,B45,B46,B47,B48,B49,B50)</f>
        <v>0</v>
      </c>
    </row>
  </sheetData>
  <mergeCells count="3">
    <mergeCell ref="A1:B1"/>
    <mergeCell ref="A20:B20"/>
    <mergeCell ref="A39:B3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5"/>
  <sheetViews>
    <sheetView topLeftCell="A37" workbookViewId="0">
      <selection activeCell="E40" sqref="E40"/>
    </sheetView>
  </sheetViews>
  <sheetFormatPr baseColWidth="10" defaultRowHeight="15"/>
  <cols>
    <col min="1" max="1" width="18" customWidth="1"/>
    <col min="2" max="2" width="16.42578125" customWidth="1"/>
    <col min="5" max="5" width="18.42578125" customWidth="1"/>
    <col min="6" max="6" width="16" customWidth="1"/>
    <col min="9" max="9" width="20.5703125" customWidth="1"/>
    <col min="10" max="10" width="14" customWidth="1"/>
  </cols>
  <sheetData>
    <row r="1" spans="1:3" ht="18.75">
      <c r="A1" s="11" t="s">
        <v>0</v>
      </c>
      <c r="B1" s="11"/>
    </row>
    <row r="2" spans="1:3" ht="15.75">
      <c r="A2" s="2" t="s">
        <v>4</v>
      </c>
      <c r="B2" s="2" t="s">
        <v>5</v>
      </c>
    </row>
    <row r="3" spans="1:3">
      <c r="A3" s="3">
        <v>2000</v>
      </c>
      <c r="B3" s="3">
        <v>158</v>
      </c>
    </row>
    <row r="4" spans="1:3">
      <c r="A4" s="3">
        <v>2001</v>
      </c>
      <c r="B4" s="3">
        <v>126</v>
      </c>
    </row>
    <row r="5" spans="1:3">
      <c r="A5" s="3">
        <v>2002</v>
      </c>
      <c r="B5" s="3">
        <v>130</v>
      </c>
      <c r="C5" s="3">
        <f>SUM(B3+B4+B5)</f>
        <v>414</v>
      </c>
    </row>
    <row r="6" spans="1:3">
      <c r="A6" s="3">
        <v>2003</v>
      </c>
      <c r="B6" s="3">
        <v>140</v>
      </c>
    </row>
    <row r="7" spans="1:3">
      <c r="A7" s="3">
        <v>2004</v>
      </c>
      <c r="B7" s="3">
        <v>141</v>
      </c>
    </row>
    <row r="8" spans="1:3">
      <c r="A8" s="3">
        <v>2005</v>
      </c>
      <c r="B8" s="3">
        <v>140</v>
      </c>
    </row>
    <row r="9" spans="1:3">
      <c r="A9" s="3">
        <v>2006</v>
      </c>
      <c r="B9" s="3">
        <v>142</v>
      </c>
    </row>
    <row r="10" spans="1:3">
      <c r="A10" s="3">
        <v>2007</v>
      </c>
      <c r="B10" s="3">
        <v>178</v>
      </c>
    </row>
    <row r="11" spans="1:3">
      <c r="A11" s="3">
        <v>2008</v>
      </c>
      <c r="B11" s="3">
        <v>168</v>
      </c>
    </row>
    <row r="12" spans="1:3">
      <c r="A12" s="3">
        <v>2009</v>
      </c>
      <c r="B12" s="3">
        <v>144</v>
      </c>
    </row>
    <row r="13" spans="1:3">
      <c r="A13" s="3"/>
      <c r="B13" s="6"/>
    </row>
    <row r="14" spans="1:3">
      <c r="A14" s="4" t="s">
        <v>1</v>
      </c>
      <c r="B14" s="5">
        <f>SUM(B3:B12)</f>
        <v>1467</v>
      </c>
    </row>
    <row r="15" spans="1:3">
      <c r="A15" s="4" t="s">
        <v>6</v>
      </c>
      <c r="B15" s="5">
        <f>AVERAGE(B3:B12)</f>
        <v>146.69999999999999</v>
      </c>
    </row>
    <row r="16" spans="1:3">
      <c r="A16" s="4" t="s">
        <v>7</v>
      </c>
      <c r="B16" s="5">
        <f>STDEV(B3,B4,B5,B6,B7,B8,B9,B10,B11,B12)/SQRT(10)</f>
        <v>5.1855568649856751</v>
      </c>
    </row>
    <row r="17" spans="1:3">
      <c r="A17" s="4" t="s">
        <v>8</v>
      </c>
      <c r="B17" s="9">
        <f>MEDIAN(B3,B4,B5,B6,B7,B8,B9,B10,B11,B12)</f>
        <v>141.5</v>
      </c>
    </row>
    <row r="20" spans="1:3" ht="18.75">
      <c r="A20" s="11" t="s">
        <v>2</v>
      </c>
      <c r="B20" s="11"/>
    </row>
    <row r="21" spans="1:3" ht="15.75">
      <c r="A21" s="2" t="s">
        <v>4</v>
      </c>
      <c r="B21" s="2" t="s">
        <v>5</v>
      </c>
    </row>
    <row r="22" spans="1:3">
      <c r="A22" s="3">
        <v>2000</v>
      </c>
      <c r="B22" s="3">
        <v>14</v>
      </c>
    </row>
    <row r="23" spans="1:3">
      <c r="A23" s="3">
        <v>2001</v>
      </c>
      <c r="B23" s="3">
        <v>15</v>
      </c>
    </row>
    <row r="24" spans="1:3">
      <c r="A24" s="3">
        <v>2002</v>
      </c>
      <c r="B24" s="3">
        <v>13</v>
      </c>
      <c r="C24" s="8">
        <f>SUM(B22+B23+B24)</f>
        <v>42</v>
      </c>
    </row>
    <row r="25" spans="1:3">
      <c r="A25" s="3">
        <v>2003</v>
      </c>
      <c r="B25" s="3">
        <v>14</v>
      </c>
    </row>
    <row r="26" spans="1:3">
      <c r="A26" s="3">
        <v>2004</v>
      </c>
      <c r="B26" s="3">
        <v>14</v>
      </c>
    </row>
    <row r="27" spans="1:3">
      <c r="A27" s="3">
        <v>2005</v>
      </c>
      <c r="B27" s="3">
        <v>10</v>
      </c>
    </row>
    <row r="28" spans="1:3">
      <c r="A28" s="3">
        <v>2006</v>
      </c>
      <c r="B28" s="3">
        <v>9</v>
      </c>
    </row>
    <row r="29" spans="1:3">
      <c r="A29" s="3">
        <v>2007</v>
      </c>
      <c r="B29" s="3">
        <v>14</v>
      </c>
    </row>
    <row r="30" spans="1:3">
      <c r="A30" s="3">
        <v>2008</v>
      </c>
      <c r="B30" s="3">
        <v>12</v>
      </c>
    </row>
    <row r="31" spans="1:3">
      <c r="A31" s="3">
        <v>2009</v>
      </c>
      <c r="B31" s="3">
        <v>16</v>
      </c>
    </row>
    <row r="32" spans="1:3">
      <c r="A32" s="3"/>
      <c r="B32" s="6"/>
    </row>
    <row r="33" spans="1:3">
      <c r="A33" s="4" t="s">
        <v>1</v>
      </c>
      <c r="B33" s="5">
        <f>SUM(B22:B31)</f>
        <v>131</v>
      </c>
    </row>
    <row r="34" spans="1:3">
      <c r="A34" s="4" t="s">
        <v>6</v>
      </c>
      <c r="B34" s="5">
        <f>AVERAGE(B22:B31)</f>
        <v>13.1</v>
      </c>
    </row>
    <row r="35" spans="1:3">
      <c r="A35" s="4" t="s">
        <v>7</v>
      </c>
      <c r="B35" s="5">
        <f>STDEV(B22,B23,B24,B25,B26,B27,B28,B29,B30,B31)/SQRT(10)</f>
        <v>0.69041050590693331</v>
      </c>
    </row>
    <row r="36" spans="1:3">
      <c r="A36" s="4" t="s">
        <v>8</v>
      </c>
      <c r="B36" s="9">
        <f>MEDIAN(B22,B23,B24,B25,B26,B27,B28,B29,B30,B31)</f>
        <v>14</v>
      </c>
    </row>
    <row r="39" spans="1:3" ht="18.75">
      <c r="A39" s="11" t="s">
        <v>3</v>
      </c>
      <c r="B39" s="11"/>
    </row>
    <row r="40" spans="1:3" ht="15.75">
      <c r="A40" s="2" t="s">
        <v>4</v>
      </c>
      <c r="B40" s="2" t="s">
        <v>5</v>
      </c>
    </row>
    <row r="41" spans="1:3">
      <c r="A41" s="3">
        <v>2000</v>
      </c>
      <c r="B41" s="3">
        <v>1</v>
      </c>
    </row>
    <row r="42" spans="1:3">
      <c r="A42" s="3">
        <v>2001</v>
      </c>
      <c r="B42" s="3">
        <v>1</v>
      </c>
    </row>
    <row r="43" spans="1:3">
      <c r="A43" s="3">
        <v>2002</v>
      </c>
      <c r="B43" s="3">
        <v>0</v>
      </c>
      <c r="C43" s="7">
        <v>2</v>
      </c>
    </row>
    <row r="44" spans="1:3">
      <c r="A44" s="3">
        <v>2003</v>
      </c>
      <c r="B44" s="3">
        <v>1</v>
      </c>
    </row>
    <row r="45" spans="1:3">
      <c r="A45" s="3">
        <v>2004</v>
      </c>
      <c r="B45" s="3">
        <v>2</v>
      </c>
    </row>
    <row r="46" spans="1:3">
      <c r="A46" s="3">
        <v>2005</v>
      </c>
      <c r="B46" s="3">
        <v>1</v>
      </c>
    </row>
    <row r="47" spans="1:3">
      <c r="A47" s="3">
        <v>2006</v>
      </c>
      <c r="B47" s="3">
        <v>2</v>
      </c>
    </row>
    <row r="48" spans="1:3">
      <c r="A48" s="3">
        <v>2007</v>
      </c>
      <c r="B48" s="3">
        <v>4</v>
      </c>
    </row>
    <row r="49" spans="1:2">
      <c r="A49" s="3">
        <v>2008</v>
      </c>
      <c r="B49" s="3">
        <v>0</v>
      </c>
    </row>
    <row r="50" spans="1:2">
      <c r="A50" s="3">
        <v>2009</v>
      </c>
      <c r="B50" s="3">
        <v>1</v>
      </c>
    </row>
    <row r="51" spans="1:2">
      <c r="A51" s="3"/>
      <c r="B51" s="6"/>
    </row>
    <row r="52" spans="1:2">
      <c r="A52" s="4" t="s">
        <v>1</v>
      </c>
      <c r="B52" s="3">
        <f>SUM(B41:B50)</f>
        <v>13</v>
      </c>
    </row>
    <row r="53" spans="1:2">
      <c r="A53" s="4" t="s">
        <v>6</v>
      </c>
      <c r="B53" s="3">
        <f>AVERAGE(B41:B50)</f>
        <v>1.3</v>
      </c>
    </row>
    <row r="54" spans="1:2">
      <c r="A54" s="4" t="s">
        <v>7</v>
      </c>
      <c r="B54" s="5">
        <f>STDEV(B41,B42,B43,B44,B45,B46,B47,B48,B49,B50)/SQRT(10)</f>
        <v>0.36666666666666664</v>
      </c>
    </row>
    <row r="55" spans="1:2">
      <c r="A55" s="4" t="s">
        <v>8</v>
      </c>
      <c r="B55" s="9">
        <f>MEDIAN(B41,B42,B43,B44,B45,B46,B47,B48,B49,B50)</f>
        <v>1</v>
      </c>
    </row>
  </sheetData>
  <mergeCells count="3">
    <mergeCell ref="A1:B1"/>
    <mergeCell ref="A20:B20"/>
    <mergeCell ref="A39:B3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7"/>
  <sheetViews>
    <sheetView workbookViewId="0">
      <selection activeCell="F5" sqref="F5"/>
    </sheetView>
  </sheetViews>
  <sheetFormatPr baseColWidth="10" defaultRowHeight="15"/>
  <cols>
    <col min="1" max="1" width="16.140625" customWidth="1"/>
    <col min="2" max="2" width="16.42578125" customWidth="1"/>
    <col min="5" max="5" width="21.42578125" customWidth="1"/>
    <col min="6" max="6" width="16" customWidth="1"/>
    <col min="7" max="7" width="12.85546875" customWidth="1"/>
    <col min="9" max="9" width="17" customWidth="1"/>
    <col min="10" max="10" width="14" customWidth="1"/>
  </cols>
  <sheetData>
    <row r="1" spans="1:10" ht="18.75">
      <c r="A1" s="11" t="s">
        <v>0</v>
      </c>
      <c r="B1" s="11"/>
      <c r="E1" s="11" t="s">
        <v>2</v>
      </c>
      <c r="F1" s="11"/>
      <c r="I1" s="11" t="s">
        <v>3</v>
      </c>
      <c r="J1" s="11"/>
    </row>
    <row r="2" spans="1:10" ht="15.75">
      <c r="A2" s="2" t="s">
        <v>4</v>
      </c>
      <c r="B2" s="2" t="s">
        <v>5</v>
      </c>
      <c r="E2" s="2" t="s">
        <v>4</v>
      </c>
      <c r="F2" s="2" t="s">
        <v>5</v>
      </c>
      <c r="I2" s="2" t="s">
        <v>4</v>
      </c>
      <c r="J2" s="2" t="s">
        <v>5</v>
      </c>
    </row>
    <row r="3" spans="1:10">
      <c r="A3" s="3">
        <v>2010</v>
      </c>
      <c r="B3" s="3">
        <v>151</v>
      </c>
      <c r="E3" s="3">
        <v>2010</v>
      </c>
      <c r="F3" s="3">
        <v>23</v>
      </c>
      <c r="I3" s="3">
        <v>2010</v>
      </c>
      <c r="J3" s="3">
        <v>1</v>
      </c>
    </row>
    <row r="4" spans="1:10">
      <c r="A4" s="3">
        <v>2011</v>
      </c>
      <c r="B4" s="3">
        <v>185</v>
      </c>
      <c r="E4" s="3">
        <v>2011</v>
      </c>
      <c r="F4" s="3">
        <v>19</v>
      </c>
      <c r="I4" s="3">
        <v>2011</v>
      </c>
      <c r="J4" s="3">
        <v>1</v>
      </c>
    </row>
    <row r="5" spans="1:10">
      <c r="A5" s="3">
        <v>2012</v>
      </c>
      <c r="B5" s="3">
        <v>39</v>
      </c>
      <c r="E5" s="3">
        <v>2012</v>
      </c>
      <c r="F5" s="3">
        <v>4</v>
      </c>
      <c r="I5" s="3">
        <v>2012</v>
      </c>
      <c r="J5" s="3">
        <v>2</v>
      </c>
    </row>
    <row r="6" spans="1:10">
      <c r="A6" s="3">
        <v>2013</v>
      </c>
      <c r="B6" s="6"/>
      <c r="E6" s="3">
        <v>2013</v>
      </c>
      <c r="F6" s="6"/>
      <c r="I6" s="3">
        <v>2013</v>
      </c>
      <c r="J6" s="6"/>
    </row>
    <row r="7" spans="1:10">
      <c r="A7" s="3">
        <v>2014</v>
      </c>
      <c r="B7" s="3"/>
      <c r="E7" s="3">
        <v>2014</v>
      </c>
      <c r="F7" s="3"/>
      <c r="I7" s="3">
        <v>2014</v>
      </c>
      <c r="J7" s="3"/>
    </row>
    <row r="8" spans="1:10">
      <c r="A8" s="3">
        <v>2015</v>
      </c>
      <c r="B8" s="3"/>
      <c r="E8" s="3">
        <v>2015</v>
      </c>
      <c r="F8" s="3"/>
      <c r="I8" s="3">
        <v>2015</v>
      </c>
      <c r="J8" s="3"/>
    </row>
    <row r="9" spans="1:10">
      <c r="A9" s="3">
        <v>2016</v>
      </c>
      <c r="B9" s="3"/>
      <c r="E9" s="3">
        <v>2016</v>
      </c>
      <c r="F9" s="3"/>
      <c r="I9" s="3">
        <v>2016</v>
      </c>
      <c r="J9" s="3"/>
    </row>
    <row r="10" spans="1:10">
      <c r="A10" s="3">
        <v>2017</v>
      </c>
      <c r="B10" s="3"/>
      <c r="E10" s="3">
        <v>2017</v>
      </c>
      <c r="F10" s="3"/>
      <c r="I10" s="3">
        <v>2017</v>
      </c>
      <c r="J10" s="3"/>
    </row>
    <row r="11" spans="1:10">
      <c r="A11" s="3">
        <v>2018</v>
      </c>
      <c r="B11" s="3"/>
      <c r="E11" s="3">
        <v>2018</v>
      </c>
      <c r="F11" s="3"/>
      <c r="I11" s="3">
        <v>2018</v>
      </c>
      <c r="J11" s="3"/>
    </row>
    <row r="12" spans="1:10">
      <c r="A12" s="3">
        <v>2019</v>
      </c>
      <c r="B12" s="3"/>
      <c r="E12" s="3">
        <v>2019</v>
      </c>
      <c r="F12" s="3"/>
      <c r="I12" s="3">
        <v>2019</v>
      </c>
      <c r="J12" s="3"/>
    </row>
    <row r="13" spans="1:10">
      <c r="A13" s="3"/>
      <c r="B13" s="3"/>
      <c r="E13" s="3"/>
      <c r="F13" s="6"/>
      <c r="I13" s="3"/>
      <c r="J13" s="6"/>
    </row>
    <row r="14" spans="1:10" ht="15.75">
      <c r="A14" s="4" t="s">
        <v>1</v>
      </c>
      <c r="B14" s="5">
        <f>SUM(B3:B5)</f>
        <v>375</v>
      </c>
      <c r="E14" s="4" t="s">
        <v>1</v>
      </c>
      <c r="F14" s="5">
        <f>SUM(F3:F5)</f>
        <v>46</v>
      </c>
      <c r="I14" s="4" t="s">
        <v>1</v>
      </c>
      <c r="J14" s="12">
        <f>SUM(J3:J5)</f>
        <v>4</v>
      </c>
    </row>
    <row r="15" spans="1:10">
      <c r="A15" s="4" t="s">
        <v>6</v>
      </c>
      <c r="B15" s="5">
        <f>AVERAGE(B3:B5)</f>
        <v>125</v>
      </c>
      <c r="E15" s="4" t="s">
        <v>6</v>
      </c>
      <c r="F15" s="5">
        <f>AVERAGE(F3:F5)</f>
        <v>15.333333333333334</v>
      </c>
      <c r="I15" s="4" t="s">
        <v>6</v>
      </c>
      <c r="J15" s="5">
        <f>AVERAGE(J3:J5)</f>
        <v>1.3333333333333333</v>
      </c>
    </row>
    <row r="16" spans="1:10">
      <c r="A16" s="4" t="s">
        <v>7</v>
      </c>
      <c r="B16" s="5">
        <f>STDEV(B3,B4,B5)/SQRT(3)</f>
        <v>44.105933085394909</v>
      </c>
      <c r="E16" s="4" t="s">
        <v>7</v>
      </c>
      <c r="F16" s="5">
        <f>STDEV(F3,F4,F5)/SQRT(3)</f>
        <v>5.7831171909658243</v>
      </c>
      <c r="I16" s="4" t="s">
        <v>7</v>
      </c>
      <c r="J16" s="5">
        <f>STDEV(J3,J4,J5)/SQRT(3)</f>
        <v>0.33333333333333337</v>
      </c>
    </row>
    <row r="17" spans="1:10">
      <c r="A17" s="4" t="s">
        <v>8</v>
      </c>
      <c r="B17" s="9">
        <f>MEDIAN(B3,B4,B5,B6,B7,B8,B9,B10,B11,B12)</f>
        <v>151</v>
      </c>
      <c r="E17" s="4" t="s">
        <v>8</v>
      </c>
      <c r="F17" s="9">
        <f>MEDIAN(F3,F4,F5,F6,F7,F8,F9,F10,F11,F12)</f>
        <v>19</v>
      </c>
      <c r="I17" s="4" t="s">
        <v>8</v>
      </c>
      <c r="J17" s="9">
        <f>MEDIAN(J3,J4,J5,J14,J7,J8,J9,J10,J11,J12)</f>
        <v>1.5</v>
      </c>
    </row>
  </sheetData>
  <mergeCells count="3">
    <mergeCell ref="A1:B1"/>
    <mergeCell ref="E1:F1"/>
    <mergeCell ref="I1:J1"/>
  </mergeCells>
  <pageMargins left="0.7" right="0.7" top="0.75" bottom="0.75" header="0.3" footer="0.3"/>
  <pageSetup paperSize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41"/>
  <sheetViews>
    <sheetView topLeftCell="A25" workbookViewId="0">
      <selection activeCell="C28" sqref="C28"/>
    </sheetView>
  </sheetViews>
  <sheetFormatPr baseColWidth="10" defaultRowHeight="15"/>
  <cols>
    <col min="1" max="1" width="25" customWidth="1"/>
    <col min="2" max="2" width="29" customWidth="1"/>
  </cols>
  <sheetData>
    <row r="1" spans="1:2" ht="18.75">
      <c r="A1" s="11" t="s">
        <v>9</v>
      </c>
      <c r="B1" s="11"/>
    </row>
    <row r="2" spans="1:2" ht="15.75">
      <c r="A2" s="2" t="s">
        <v>4</v>
      </c>
      <c r="B2" s="2" t="s">
        <v>5</v>
      </c>
    </row>
    <row r="3" spans="1:2">
      <c r="A3" s="3">
        <v>1980</v>
      </c>
      <c r="B3" s="3">
        <v>105</v>
      </c>
    </row>
    <row r="4" spans="1:2">
      <c r="A4" s="3">
        <v>1981</v>
      </c>
      <c r="B4" s="3">
        <v>90</v>
      </c>
    </row>
    <row r="5" spans="1:2">
      <c r="A5" s="3">
        <v>1982</v>
      </c>
      <c r="B5" s="3">
        <v>85</v>
      </c>
    </row>
    <row r="6" spans="1:2">
      <c r="A6" s="3">
        <v>1983</v>
      </c>
      <c r="B6" s="3">
        <v>126</v>
      </c>
    </row>
    <row r="7" spans="1:2">
      <c r="A7" s="3">
        <v>1984</v>
      </c>
      <c r="B7" s="3">
        <v>91</v>
      </c>
    </row>
    <row r="8" spans="1:2">
      <c r="A8" s="3">
        <v>1985</v>
      </c>
      <c r="B8" s="3">
        <v>110</v>
      </c>
    </row>
    <row r="9" spans="1:2">
      <c r="A9" s="3">
        <v>1986</v>
      </c>
      <c r="B9" s="3">
        <v>89</v>
      </c>
    </row>
    <row r="10" spans="1:2">
      <c r="A10" s="3">
        <v>1987</v>
      </c>
      <c r="B10" s="3">
        <v>112</v>
      </c>
    </row>
    <row r="11" spans="1:2">
      <c r="A11" s="3">
        <v>1988</v>
      </c>
      <c r="B11" s="3">
        <v>93</v>
      </c>
    </row>
    <row r="12" spans="1:2">
      <c r="A12" s="3">
        <v>1989</v>
      </c>
      <c r="B12" s="3">
        <v>79</v>
      </c>
    </row>
    <row r="13" spans="1:2">
      <c r="A13" s="3">
        <v>1990</v>
      </c>
      <c r="B13" s="3">
        <v>109</v>
      </c>
    </row>
    <row r="14" spans="1:2">
      <c r="A14" s="3">
        <v>1991</v>
      </c>
      <c r="B14" s="3">
        <v>96</v>
      </c>
    </row>
    <row r="15" spans="1:2">
      <c r="A15" s="3">
        <v>1992</v>
      </c>
      <c r="B15" s="3">
        <v>166</v>
      </c>
    </row>
    <row r="16" spans="1:2">
      <c r="A16" s="3">
        <v>1993</v>
      </c>
      <c r="B16" s="3">
        <v>137</v>
      </c>
    </row>
    <row r="17" spans="1:2">
      <c r="A17" s="3">
        <v>1994</v>
      </c>
      <c r="B17" s="3">
        <v>146</v>
      </c>
    </row>
    <row r="18" spans="1:2">
      <c r="A18" s="3">
        <v>1995</v>
      </c>
      <c r="B18" s="3">
        <v>183</v>
      </c>
    </row>
    <row r="19" spans="1:2">
      <c r="A19" s="3">
        <v>1996</v>
      </c>
      <c r="B19" s="3">
        <v>149</v>
      </c>
    </row>
    <row r="20" spans="1:2">
      <c r="A20" s="3">
        <v>1997</v>
      </c>
      <c r="B20" s="3">
        <v>120</v>
      </c>
    </row>
    <row r="21" spans="1:2">
      <c r="A21" s="3">
        <v>1998</v>
      </c>
      <c r="B21" s="3">
        <v>117</v>
      </c>
    </row>
    <row r="22" spans="1:2">
      <c r="A22" s="3">
        <v>1999</v>
      </c>
      <c r="B22" s="3">
        <v>116</v>
      </c>
    </row>
    <row r="23" spans="1:2">
      <c r="A23" s="3">
        <v>2000</v>
      </c>
      <c r="B23" s="3">
        <v>158</v>
      </c>
    </row>
    <row r="24" spans="1:2">
      <c r="A24" s="3">
        <v>2001</v>
      </c>
      <c r="B24" s="3">
        <v>126</v>
      </c>
    </row>
    <row r="25" spans="1:2">
      <c r="A25" s="3">
        <v>2002</v>
      </c>
      <c r="B25" s="3">
        <v>130</v>
      </c>
    </row>
    <row r="26" spans="1:2">
      <c r="A26" s="3">
        <v>2003</v>
      </c>
      <c r="B26" s="3">
        <v>140</v>
      </c>
    </row>
    <row r="27" spans="1:2">
      <c r="A27" s="3">
        <v>2004</v>
      </c>
      <c r="B27" s="3">
        <v>141</v>
      </c>
    </row>
    <row r="28" spans="1:2">
      <c r="A28" s="3">
        <v>2005</v>
      </c>
      <c r="B28" s="3">
        <v>140</v>
      </c>
    </row>
    <row r="29" spans="1:2">
      <c r="A29" s="3">
        <v>2006</v>
      </c>
      <c r="B29" s="3">
        <v>142</v>
      </c>
    </row>
    <row r="30" spans="1:2">
      <c r="A30" s="3">
        <v>2007</v>
      </c>
      <c r="B30" s="3">
        <v>178</v>
      </c>
    </row>
    <row r="31" spans="1:2">
      <c r="A31" s="3">
        <v>2008</v>
      </c>
      <c r="B31" s="3">
        <v>168</v>
      </c>
    </row>
    <row r="32" spans="1:2">
      <c r="A32" s="3">
        <v>2009</v>
      </c>
      <c r="B32" s="3">
        <v>144</v>
      </c>
    </row>
    <row r="33" spans="1:2">
      <c r="A33" s="3">
        <v>2010</v>
      </c>
      <c r="B33" s="3">
        <v>151</v>
      </c>
    </row>
    <row r="34" spans="1:2">
      <c r="A34" s="3">
        <v>2011</v>
      </c>
      <c r="B34" s="3">
        <v>185</v>
      </c>
    </row>
    <row r="35" spans="1:2">
      <c r="A35" s="3">
        <v>2012</v>
      </c>
      <c r="B35" s="3">
        <v>39</v>
      </c>
    </row>
    <row r="36" spans="1:2">
      <c r="A36" s="3"/>
      <c r="B36" s="3"/>
    </row>
    <row r="37" spans="1:2">
      <c r="A37" s="4" t="s">
        <v>1</v>
      </c>
      <c r="B37" s="5">
        <f>SUM(B3:B35)</f>
        <v>4161</v>
      </c>
    </row>
    <row r="38" spans="1:2">
      <c r="A38" s="4" t="s">
        <v>6</v>
      </c>
      <c r="B38" s="5">
        <f>AVERAGE(B3:B35)</f>
        <v>126.09090909090909</v>
      </c>
    </row>
    <row r="39" spans="1:2">
      <c r="A39" s="4" t="s">
        <v>7</v>
      </c>
      <c r="B39" s="5">
        <f>STDEV(B3:B35)/SQRT(B41)</f>
        <v>5.7937014579646799</v>
      </c>
    </row>
    <row r="40" spans="1:2">
      <c r="A40" s="4" t="s">
        <v>8</v>
      </c>
      <c r="B40" s="5">
        <f>MEDIAN(B3:B35)</f>
        <v>126</v>
      </c>
    </row>
    <row r="41" spans="1:2">
      <c r="A41" s="10" t="s">
        <v>10</v>
      </c>
      <c r="B41" s="5">
        <f>COUNT(B3:B35)</f>
        <v>33</v>
      </c>
    </row>
  </sheetData>
  <mergeCells count="1">
    <mergeCell ref="A1:B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41"/>
  <sheetViews>
    <sheetView topLeftCell="A25" workbookViewId="0">
      <selection activeCell="D37" sqref="D37"/>
    </sheetView>
  </sheetViews>
  <sheetFormatPr baseColWidth="10" defaultRowHeight="15"/>
  <cols>
    <col min="1" max="1" width="22.140625" customWidth="1"/>
    <col min="2" max="2" width="26" customWidth="1"/>
  </cols>
  <sheetData>
    <row r="1" spans="1:2" ht="18.75">
      <c r="A1" s="11" t="s">
        <v>11</v>
      </c>
      <c r="B1" s="11"/>
    </row>
    <row r="2" spans="1:2" ht="15.75">
      <c r="A2" s="2" t="s">
        <v>4</v>
      </c>
      <c r="B2" s="2" t="s">
        <v>5</v>
      </c>
    </row>
    <row r="3" spans="1:2">
      <c r="A3" s="3">
        <v>1980</v>
      </c>
      <c r="B3" s="3">
        <v>13</v>
      </c>
    </row>
    <row r="4" spans="1:2">
      <c r="A4" s="3">
        <v>1981</v>
      </c>
      <c r="B4" s="3">
        <v>13</v>
      </c>
    </row>
    <row r="5" spans="1:2">
      <c r="A5" s="3">
        <v>1982</v>
      </c>
      <c r="B5" s="3">
        <v>10</v>
      </c>
    </row>
    <row r="6" spans="1:2">
      <c r="A6" s="3">
        <v>1983</v>
      </c>
      <c r="B6" s="3">
        <v>14</v>
      </c>
    </row>
    <row r="7" spans="1:2">
      <c r="A7" s="3">
        <v>1984</v>
      </c>
      <c r="B7" s="3">
        <v>8</v>
      </c>
    </row>
    <row r="8" spans="1:2">
      <c r="A8" s="3">
        <v>1985</v>
      </c>
      <c r="B8" s="3">
        <v>13</v>
      </c>
    </row>
    <row r="9" spans="1:2">
      <c r="A9" s="3">
        <v>1986</v>
      </c>
      <c r="B9" s="3">
        <v>5</v>
      </c>
    </row>
    <row r="10" spans="1:2">
      <c r="A10" s="3">
        <v>1987</v>
      </c>
      <c r="B10" s="3">
        <v>11</v>
      </c>
    </row>
    <row r="11" spans="1:2">
      <c r="A11" s="3">
        <v>1988</v>
      </c>
      <c r="B11" s="3">
        <v>8</v>
      </c>
    </row>
    <row r="12" spans="1:2">
      <c r="A12" s="3">
        <v>1989</v>
      </c>
      <c r="B12" s="3">
        <v>6</v>
      </c>
    </row>
    <row r="13" spans="1:2">
      <c r="A13" s="3">
        <v>1990</v>
      </c>
      <c r="B13" s="3">
        <v>18</v>
      </c>
    </row>
    <row r="14" spans="1:2">
      <c r="A14" s="3">
        <v>1991</v>
      </c>
      <c r="B14" s="3">
        <v>16</v>
      </c>
    </row>
    <row r="15" spans="1:2">
      <c r="A15" s="3">
        <v>1992</v>
      </c>
      <c r="B15" s="3">
        <v>13</v>
      </c>
    </row>
    <row r="16" spans="1:2">
      <c r="A16" s="3">
        <v>1993</v>
      </c>
      <c r="B16" s="3">
        <v>12</v>
      </c>
    </row>
    <row r="17" spans="1:2">
      <c r="A17" s="3">
        <v>1994</v>
      </c>
      <c r="B17" s="3">
        <v>11</v>
      </c>
    </row>
    <row r="18" spans="1:2">
      <c r="A18" s="3">
        <v>1995</v>
      </c>
      <c r="B18" s="3">
        <v>18</v>
      </c>
    </row>
    <row r="19" spans="1:2">
      <c r="A19" s="3">
        <v>1996</v>
      </c>
      <c r="B19" s="3">
        <v>14</v>
      </c>
    </row>
    <row r="20" spans="1:2">
      <c r="A20" s="3">
        <v>1997</v>
      </c>
      <c r="B20" s="3">
        <v>16</v>
      </c>
    </row>
    <row r="21" spans="1:2">
      <c r="A21" s="3">
        <v>1998</v>
      </c>
      <c r="B21" s="3">
        <v>11</v>
      </c>
    </row>
    <row r="22" spans="1:2">
      <c r="A22" s="3">
        <v>1999</v>
      </c>
      <c r="B22" s="3">
        <v>18</v>
      </c>
    </row>
    <row r="23" spans="1:2">
      <c r="A23" s="3">
        <v>2000</v>
      </c>
      <c r="B23" s="3">
        <v>14</v>
      </c>
    </row>
    <row r="24" spans="1:2">
      <c r="A24" s="3">
        <v>2001</v>
      </c>
      <c r="B24" s="3">
        <v>15</v>
      </c>
    </row>
    <row r="25" spans="1:2">
      <c r="A25" s="3">
        <v>2002</v>
      </c>
      <c r="B25" s="3">
        <v>13</v>
      </c>
    </row>
    <row r="26" spans="1:2">
      <c r="A26" s="3">
        <v>2003</v>
      </c>
      <c r="B26" s="3">
        <v>14</v>
      </c>
    </row>
    <row r="27" spans="1:2">
      <c r="A27" s="3">
        <v>2004</v>
      </c>
      <c r="B27" s="3">
        <v>14</v>
      </c>
    </row>
    <row r="28" spans="1:2">
      <c r="A28" s="3">
        <v>2005</v>
      </c>
      <c r="B28" s="3">
        <v>10</v>
      </c>
    </row>
    <row r="29" spans="1:2">
      <c r="A29" s="3">
        <v>2006</v>
      </c>
      <c r="B29" s="3">
        <v>9</v>
      </c>
    </row>
    <row r="30" spans="1:2">
      <c r="A30" s="3">
        <v>2007</v>
      </c>
      <c r="B30" s="3">
        <v>14</v>
      </c>
    </row>
    <row r="31" spans="1:2">
      <c r="A31" s="3">
        <v>2008</v>
      </c>
      <c r="B31" s="3">
        <v>12</v>
      </c>
    </row>
    <row r="32" spans="1:2">
      <c r="A32" s="3">
        <v>2009</v>
      </c>
      <c r="B32" s="3">
        <v>16</v>
      </c>
    </row>
    <row r="33" spans="1:2">
      <c r="A33" s="3">
        <v>2010</v>
      </c>
      <c r="B33" s="3">
        <v>23</v>
      </c>
    </row>
    <row r="34" spans="1:2">
      <c r="A34" s="3">
        <v>2011</v>
      </c>
      <c r="B34" s="3">
        <v>19</v>
      </c>
    </row>
    <row r="35" spans="1:2">
      <c r="A35" s="3">
        <v>2012</v>
      </c>
      <c r="B35" s="3">
        <v>4</v>
      </c>
    </row>
    <row r="36" spans="1:2">
      <c r="A36" s="3"/>
      <c r="B36" s="3"/>
    </row>
    <row r="37" spans="1:2">
      <c r="A37" s="4" t="s">
        <v>1</v>
      </c>
      <c r="B37" s="5">
        <f>SUM(B3:B35)</f>
        <v>425</v>
      </c>
    </row>
    <row r="38" spans="1:2">
      <c r="A38" s="4" t="s">
        <v>6</v>
      </c>
      <c r="B38" s="5">
        <f>AVERAGE(B3:B35)</f>
        <v>12.878787878787879</v>
      </c>
    </row>
    <row r="39" spans="1:2">
      <c r="A39" s="4" t="s">
        <v>7</v>
      </c>
      <c r="B39" s="5">
        <f>STDEV(B3:B35)/SQRT(B41)</f>
        <v>0.71477583866612582</v>
      </c>
    </row>
    <row r="40" spans="1:2">
      <c r="A40" s="4" t="s">
        <v>8</v>
      </c>
      <c r="B40" s="5">
        <f>MEDIAN(B3:B35)</f>
        <v>13</v>
      </c>
    </row>
    <row r="41" spans="1:2">
      <c r="A41" s="10" t="s">
        <v>10</v>
      </c>
      <c r="B41" s="5">
        <f>COUNT(B3:B35)</f>
        <v>33</v>
      </c>
    </row>
  </sheetData>
  <mergeCells count="1">
    <mergeCell ref="A1:B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41"/>
  <sheetViews>
    <sheetView tabSelected="1" workbookViewId="0">
      <selection activeCell="C31" sqref="C31"/>
    </sheetView>
  </sheetViews>
  <sheetFormatPr baseColWidth="10" defaultRowHeight="15"/>
  <cols>
    <col min="1" max="1" width="22.140625" customWidth="1"/>
    <col min="2" max="2" width="26" customWidth="1"/>
  </cols>
  <sheetData>
    <row r="1" spans="1:2" ht="18.75">
      <c r="A1" s="11" t="s">
        <v>12</v>
      </c>
      <c r="B1" s="11"/>
    </row>
    <row r="2" spans="1:2" ht="15.75">
      <c r="A2" s="2" t="s">
        <v>4</v>
      </c>
      <c r="B2" s="2" t="s">
        <v>5</v>
      </c>
    </row>
    <row r="3" spans="1:2">
      <c r="A3" s="3">
        <v>1980</v>
      </c>
      <c r="B3" s="3">
        <v>1</v>
      </c>
    </row>
    <row r="4" spans="1:2">
      <c r="A4" s="3">
        <v>1981</v>
      </c>
      <c r="B4" s="3">
        <v>0</v>
      </c>
    </row>
    <row r="5" spans="1:2">
      <c r="A5" s="3">
        <v>1982</v>
      </c>
      <c r="B5" s="3">
        <v>0</v>
      </c>
    </row>
    <row r="6" spans="1:2">
      <c r="A6" s="3">
        <v>1983</v>
      </c>
      <c r="B6" s="3">
        <v>0</v>
      </c>
    </row>
    <row r="7" spans="1:2">
      <c r="A7" s="3">
        <v>1984</v>
      </c>
      <c r="B7" s="3">
        <v>0</v>
      </c>
    </row>
    <row r="8" spans="1:2">
      <c r="A8" s="3">
        <v>1985</v>
      </c>
      <c r="B8" s="3">
        <v>1</v>
      </c>
    </row>
    <row r="9" spans="1:2">
      <c r="A9" s="3">
        <v>1986</v>
      </c>
      <c r="B9" s="3">
        <v>1</v>
      </c>
    </row>
    <row r="10" spans="1:2">
      <c r="A10" s="3">
        <v>1987</v>
      </c>
      <c r="B10" s="3">
        <v>0</v>
      </c>
    </row>
    <row r="11" spans="1:2">
      <c r="A11" s="3">
        <v>1988</v>
      </c>
      <c r="B11" s="3">
        <v>0</v>
      </c>
    </row>
    <row r="12" spans="1:2">
      <c r="A12" s="3">
        <v>1989</v>
      </c>
      <c r="B12" s="3">
        <v>1</v>
      </c>
    </row>
    <row r="13" spans="1:2">
      <c r="A13" s="3">
        <v>1990</v>
      </c>
      <c r="B13" s="3">
        <v>0</v>
      </c>
    </row>
    <row r="14" spans="1:2">
      <c r="A14" s="3">
        <v>1991</v>
      </c>
      <c r="B14" s="3">
        <v>0</v>
      </c>
    </row>
    <row r="15" spans="1:2">
      <c r="A15" s="3">
        <v>1992</v>
      </c>
      <c r="B15" s="3">
        <v>0</v>
      </c>
    </row>
    <row r="16" spans="1:2">
      <c r="A16" s="3">
        <v>1993</v>
      </c>
      <c r="B16" s="3">
        <v>0</v>
      </c>
    </row>
    <row r="17" spans="1:2">
      <c r="A17" s="3">
        <v>1994</v>
      </c>
      <c r="B17" s="3">
        <v>2</v>
      </c>
    </row>
    <row r="18" spans="1:2">
      <c r="A18" s="3">
        <v>1995</v>
      </c>
      <c r="B18" s="3">
        <v>2</v>
      </c>
    </row>
    <row r="19" spans="1:2">
      <c r="A19" s="3">
        <v>1996</v>
      </c>
      <c r="B19" s="3">
        <v>1</v>
      </c>
    </row>
    <row r="20" spans="1:2">
      <c r="A20" s="3">
        <v>1997</v>
      </c>
      <c r="B20" s="3">
        <v>0</v>
      </c>
    </row>
    <row r="21" spans="1:2">
      <c r="A21" s="3">
        <v>1998</v>
      </c>
      <c r="B21" s="3">
        <v>1</v>
      </c>
    </row>
    <row r="22" spans="1:2">
      <c r="A22" s="3">
        <v>1999</v>
      </c>
      <c r="B22" s="3">
        <v>0</v>
      </c>
    </row>
    <row r="23" spans="1:2">
      <c r="A23" s="3">
        <v>2000</v>
      </c>
      <c r="B23" s="3">
        <v>1</v>
      </c>
    </row>
    <row r="24" spans="1:2">
      <c r="A24" s="3">
        <v>2001</v>
      </c>
      <c r="B24" s="3">
        <v>1</v>
      </c>
    </row>
    <row r="25" spans="1:2">
      <c r="A25" s="3">
        <v>2002</v>
      </c>
      <c r="B25" s="3">
        <v>0</v>
      </c>
    </row>
    <row r="26" spans="1:2">
      <c r="A26" s="3">
        <v>2003</v>
      </c>
      <c r="B26" s="3">
        <v>1</v>
      </c>
    </row>
    <row r="27" spans="1:2">
      <c r="A27" s="3">
        <v>2004</v>
      </c>
      <c r="B27" s="3">
        <v>2</v>
      </c>
    </row>
    <row r="28" spans="1:2">
      <c r="A28" s="3">
        <v>2005</v>
      </c>
      <c r="B28" s="3">
        <v>1</v>
      </c>
    </row>
    <row r="29" spans="1:2">
      <c r="A29" s="3">
        <v>2006</v>
      </c>
      <c r="B29" s="3">
        <v>2</v>
      </c>
    </row>
    <row r="30" spans="1:2">
      <c r="A30" s="3">
        <v>2007</v>
      </c>
      <c r="B30" s="3">
        <v>4</v>
      </c>
    </row>
    <row r="31" spans="1:2">
      <c r="A31" s="3">
        <v>2008</v>
      </c>
      <c r="B31" s="3">
        <v>0</v>
      </c>
    </row>
    <row r="32" spans="1:2">
      <c r="A32" s="3">
        <v>2009</v>
      </c>
      <c r="B32" s="3">
        <v>1</v>
      </c>
    </row>
    <row r="33" spans="1:2">
      <c r="A33" s="3">
        <v>2010</v>
      </c>
      <c r="B33" s="3">
        <v>1</v>
      </c>
    </row>
    <row r="34" spans="1:2">
      <c r="A34" s="3">
        <v>2011</v>
      </c>
      <c r="B34" s="3">
        <v>1</v>
      </c>
    </row>
    <row r="35" spans="1:2">
      <c r="A35" s="3">
        <v>2012</v>
      </c>
      <c r="B35" s="3">
        <v>4</v>
      </c>
    </row>
    <row r="36" spans="1:2">
      <c r="A36" s="3"/>
      <c r="B36" s="3"/>
    </row>
    <row r="37" spans="1:2">
      <c r="A37" s="4" t="s">
        <v>1</v>
      </c>
      <c r="B37" s="5">
        <f>SUM(B3:B35)</f>
        <v>29</v>
      </c>
    </row>
    <row r="38" spans="1:2">
      <c r="A38" s="4" t="s">
        <v>6</v>
      </c>
      <c r="B38" s="5">
        <f>AVERAGE(B3:B35)</f>
        <v>0.87878787878787878</v>
      </c>
    </row>
    <row r="39" spans="1:2">
      <c r="A39" s="4" t="s">
        <v>7</v>
      </c>
      <c r="B39" s="5">
        <f>STDEV(B3:B35)/SQRT(B41)</f>
        <v>0.18338967328651826</v>
      </c>
    </row>
    <row r="40" spans="1:2">
      <c r="A40" s="4" t="s">
        <v>8</v>
      </c>
      <c r="B40" s="5">
        <f>MEDIAN(B3:B35)</f>
        <v>1</v>
      </c>
    </row>
    <row r="41" spans="1:2">
      <c r="A41" s="10" t="s">
        <v>10</v>
      </c>
      <c r="B41" s="5">
        <f>COUNT(B3:B35)</f>
        <v>33</v>
      </c>
    </row>
  </sheetData>
  <mergeCells count="1">
    <mergeCell ref="A1:B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Los 80</vt:lpstr>
      <vt:lpstr>Los 90</vt:lpstr>
      <vt:lpstr>Los 00</vt:lpstr>
      <vt:lpstr>Los 10</vt:lpstr>
      <vt:lpstr>Terremotos 6 a 6.9</vt:lpstr>
      <vt:lpstr>Terremotos 7 a 7.9</vt:lpstr>
      <vt:lpstr>Terremotos 8 a 9.9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jserrano</dc:creator>
  <cp:lastModifiedBy>jserrano</cp:lastModifiedBy>
  <dcterms:created xsi:type="dcterms:W3CDTF">2012-03-26T16:58:05Z</dcterms:created>
  <dcterms:modified xsi:type="dcterms:W3CDTF">2012-04-17T16:41:46Z</dcterms:modified>
</cp:coreProperties>
</file>