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120" yWindow="75" windowWidth="15480" windowHeight="11640"/>
  </bookViews>
  <sheets>
    <sheet name="Sheet1" sheetId="1" r:id="rId1"/>
    <sheet name="Chart1" sheetId="4" r:id="rId2"/>
  </sheets>
  <definedNames>
    <definedName name="Avg_CCost">Sheet1!$L$4:$L$12</definedName>
    <definedName name="Avg_LCost">Sheet1!$P$4:$P$12</definedName>
    <definedName name="rown">ROW()-MIN(ROW(Table1[]))+1</definedName>
  </definedNames>
  <calcPr calcId="125725" refMode="R1C1"/>
  <pivotCaches>
    <pivotCache cacheId="149" r:id="rId3"/>
  </pivotCaches>
</workbook>
</file>

<file path=xl/calcChain.xml><?xml version="1.0" encoding="utf-8"?>
<calcChain xmlns="http://schemas.openxmlformats.org/spreadsheetml/2006/main">
  <c r="S4" i="1"/>
  <c r="S5"/>
  <c r="S6"/>
  <c r="S7"/>
  <c r="S8"/>
  <c r="S9"/>
  <c r="S10"/>
  <c r="S11"/>
  <c r="S12"/>
  <c r="S13"/>
  <c r="S14"/>
  <c r="S15"/>
  <c r="S16"/>
  <c r="S17"/>
  <c r="S18"/>
  <c r="S19"/>
  <c r="S20"/>
  <c r="S21"/>
  <c r="B56"/>
  <c r="D56"/>
  <c r="B57"/>
  <c r="D57"/>
  <c r="B58"/>
  <c r="D58"/>
  <c r="B55"/>
  <c r="D55"/>
  <c r="B44"/>
  <c r="D44"/>
  <c r="B45"/>
  <c r="D45"/>
  <c r="B46"/>
  <c r="D46"/>
  <c r="B47"/>
  <c r="D47"/>
  <c r="B48"/>
  <c r="D48"/>
  <c r="B49"/>
  <c r="D49"/>
  <c r="B50"/>
  <c r="D50"/>
  <c r="B51"/>
  <c r="D51"/>
  <c r="B52"/>
  <c r="D52"/>
  <c r="B53"/>
  <c r="D53"/>
  <c r="B54"/>
  <c r="D54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B38"/>
  <c r="B39"/>
  <c r="B40"/>
  <c r="B41"/>
  <c r="B42"/>
  <c r="B43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4"/>
</calcChain>
</file>

<file path=xl/sharedStrings.xml><?xml version="1.0" encoding="utf-8"?>
<sst xmlns="http://schemas.openxmlformats.org/spreadsheetml/2006/main" count="31" uniqueCount="27">
  <si>
    <t>WeekCY</t>
  </si>
  <si>
    <t>WeekLY</t>
  </si>
  <si>
    <t>CDate</t>
  </si>
  <si>
    <t>LDate</t>
  </si>
  <si>
    <t>CCost</t>
  </si>
  <si>
    <t>LCost</t>
  </si>
  <si>
    <t>Avg CCost</t>
  </si>
  <si>
    <t>Avg LCost</t>
  </si>
  <si>
    <t>12/30/2007 - 1/5/2008</t>
  </si>
  <si>
    <t>1/6/2008 - 1/12/2008</t>
  </si>
  <si>
    <t>1/13/2008 - 1/19/2008</t>
  </si>
  <si>
    <t>1/20/2008 - 1/26/2008</t>
  </si>
  <si>
    <t>1/27/2008 - 2/2/2008</t>
  </si>
  <si>
    <t>2/3/2008 - 2/9/2008</t>
  </si>
  <si>
    <t>2/10/2008 - 2/16/2008</t>
  </si>
  <si>
    <t>12/28/2008 - 1/3/2009</t>
  </si>
  <si>
    <t>1/4/2009 - 1/10/2009</t>
  </si>
  <si>
    <t>1/11/2009 - 1/17/2009</t>
  </si>
  <si>
    <t>1/18/2009 - 1/24/2009</t>
  </si>
  <si>
    <t>1/25/2009 - 1/31/2009</t>
  </si>
  <si>
    <t>2/1/2009 - 2/7/2009</t>
  </si>
  <si>
    <t>2/8/2009 - 2/14/2009</t>
  </si>
  <si>
    <t>2/15/2009 - 2/21/2009</t>
  </si>
  <si>
    <t>2/17/2008 - 2/23/2008</t>
  </si>
  <si>
    <t>2/24/2008 - 2/25/2008</t>
  </si>
  <si>
    <t>2/22/2009 - 2/25/2009</t>
  </si>
  <si>
    <t>Pct Chg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</si>
</sst>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71" formatCode="ddd\ m/d/yyyy"/>
    <numFmt numFmtId="172" formatCode="0.0%"/>
  </numFmts>
  <fonts count="2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NumberFormat="1"/>
    <xf numFmtId="44" fontId="0" fillId="0" borderId="0" xfId="0" applyNumberFormat="1"/>
    <xf numFmtId="171" fontId="0" fillId="0" borderId="0" xfId="0" applyNumberFormat="1"/>
    <xf numFmtId="0" fontId="0" fillId="0" borderId="0" xfId="0" pivotButton="1"/>
    <xf numFmtId="172" fontId="0" fillId="0" borderId="0" xfId="0" applyNumberFormat="1"/>
  </cellXfs>
  <cellStyles count="1">
    <cellStyle name="Normal" xfId="0" builtinId="0"/>
  </cellStyles>
  <dxfs count="6">
    <dxf>
      <numFmt numFmtId="172" formatCode="0.0%"/>
    </dxf>
    <dxf>
      <numFmt numFmtId="34" formatCode="_(&quot;$&quot;* #,##0.00_);_(&quot;$&quot;* \(#,##0.00\);_(&quot;$&quot;* &quot;-&quot;??_);_(@_)"/>
    </dxf>
    <dxf>
      <numFmt numFmtId="171" formatCode="ddd\ m/d/yyyy"/>
    </dxf>
    <dxf>
      <numFmt numFmtId="171" formatCode="ddd\ m/d/yyyy"/>
    </dxf>
    <dxf>
      <numFmt numFmtId="0" formatCode="General"/>
    </dxf>
    <dxf>
      <numFmt numFmtId="34" formatCode="_(&quot;$&quot;* #,##0.00_);_(&quot;$&quot;* \(#,##0.00\);_(&quot;$&quot;* &quot;-&quot;??_);_(@_)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ivotSource>
    <c:name>[10_07_09a.xlsx]Sheet1!PivotTable2</c:name>
    <c:fmtId val="2"/>
  </c:pivotSource>
  <c:chart>
    <c:autoTitleDeleted val="1"/>
    <c:pivotFmts>
      <c:pivotFmt>
        <c:idx val="0"/>
        <c:marker>
          <c:symbol val="none"/>
        </c:marker>
      </c:pivotFmt>
      <c:pivotFmt>
        <c:idx val="1"/>
        <c:spPr>
          <a:solidFill>
            <a:srgbClr val="00B0F0">
              <a:alpha val="31000"/>
            </a:srgbClr>
          </a:solidFill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7119334826714375E-2"/>
          <c:y val="7.8876332859325438E-2"/>
          <c:w val="0.87749125818698304"/>
          <c:h val="0.7876543629506999"/>
        </c:manualLayout>
      </c:layout>
      <c:barChart>
        <c:barDir val="col"/>
        <c:grouping val="clustered"/>
        <c:ser>
          <c:idx val="0"/>
          <c:order val="0"/>
          <c:tx>
            <c:strRef>
              <c:f>Sheet1!$L$3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B0F0">
                <a:alpha val="31000"/>
              </a:srgbClr>
            </a:solidFill>
          </c:spPr>
          <c:cat>
            <c:multiLvlStrRef>
              <c:f>Sheet1!$J$4:$K$12</c:f>
              <c:multiLvlStrCache>
                <c:ptCount val="9"/>
                <c:lvl>
                  <c:pt idx="0">
                    <c:v>12/28/2008 - 1/3/2009</c:v>
                  </c:pt>
                  <c:pt idx="1">
                    <c:v>1/4/2009 - 1/10/2009</c:v>
                  </c:pt>
                  <c:pt idx="2">
                    <c:v>1/11/2009 - 1/17/2009</c:v>
                  </c:pt>
                  <c:pt idx="3">
                    <c:v>1/18/2009 - 1/24/2009</c:v>
                  </c:pt>
                  <c:pt idx="4">
                    <c:v>1/25/2009 - 1/31/2009</c:v>
                  </c:pt>
                  <c:pt idx="5">
                    <c:v>2/1/2009 - 2/7/2009</c:v>
                  </c:pt>
                  <c:pt idx="6">
                    <c:v>2/8/2009 - 2/14/2009</c:v>
                  </c:pt>
                  <c:pt idx="7">
                    <c:v>2/15/2009 - 2/21/2009</c:v>
                  </c:pt>
                  <c:pt idx="8">
                    <c:v>2/22/2009 - 2/25/2009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</c:lvl>
              </c:multiLvlStrCache>
            </c:multiLvlStrRef>
          </c:cat>
          <c:val>
            <c:numRef>
              <c:f>Sheet1!$L$4:$L$12</c:f>
              <c:numCache>
                <c:formatCode>_("$"* #,##0.00_);_("$"* \(#,##0.00\);_("$"* "-"??_);_(@_)</c:formatCode>
                <c:ptCount val="9"/>
                <c:pt idx="0">
                  <c:v>82.90112912893477</c:v>
                </c:pt>
                <c:pt idx="1">
                  <c:v>84.925637626766431</c:v>
                </c:pt>
                <c:pt idx="2">
                  <c:v>86.104783806194874</c:v>
                </c:pt>
                <c:pt idx="3">
                  <c:v>82.84620183988703</c:v>
                </c:pt>
                <c:pt idx="4">
                  <c:v>82.891535461008644</c:v>
                </c:pt>
                <c:pt idx="5">
                  <c:v>82.892018400632551</c:v>
                </c:pt>
                <c:pt idx="6">
                  <c:v>84.92898517930459</c:v>
                </c:pt>
                <c:pt idx="7">
                  <c:v>84.163135826767231</c:v>
                </c:pt>
                <c:pt idx="8">
                  <c:v>86.340927087133181</c:v>
                </c:pt>
              </c:numCache>
            </c:numRef>
          </c:val>
        </c:ser>
        <c:gapWidth val="296"/>
        <c:overlap val="7"/>
        <c:axId val="87870464"/>
        <c:axId val="87876352"/>
      </c:barChart>
      <c:catAx>
        <c:axId val="87870464"/>
        <c:scaling>
          <c:orientation val="minMax"/>
        </c:scaling>
        <c:axPos val="b"/>
        <c:tickLblPos val="nextTo"/>
        <c:crossAx val="87876352"/>
        <c:crosses val="autoZero"/>
        <c:auto val="1"/>
        <c:lblAlgn val="ctr"/>
        <c:lblOffset val="100"/>
      </c:catAx>
      <c:valAx>
        <c:axId val="87876352"/>
        <c:scaling>
          <c:orientation val="minMax"/>
          <c:max val="90"/>
          <c:min val="70"/>
        </c:scaling>
        <c:axPos val="l"/>
        <c:majorGridlines>
          <c:spPr>
            <a:ln>
              <a:solidFill>
                <a:sysClr val="windowText" lastClr="000000">
                  <a:alpha val="25000"/>
                </a:sysClr>
              </a:solidFill>
            </a:ln>
          </c:spPr>
        </c:majorGridlines>
        <c:numFmt formatCode="_(&quot;$&quot;* #,##0_);_(&quot;$&quot;* \(#,##0\);_(&quot;$&quot;* &quot;-&quot;_);_(@_)" sourceLinked="0"/>
        <c:tickLblPos val="nextTo"/>
        <c:crossAx val="87870464"/>
        <c:crosses val="autoZero"/>
        <c:crossBetween val="between"/>
      </c:valAx>
      <c:spPr>
        <a:noFill/>
        <a:ln w="15875">
          <a:solidFill>
            <a:schemeClr val="accent1"/>
          </a:solidFill>
        </a:ln>
      </c:spPr>
    </c:plotArea>
    <c:plotVisOnly val="1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ivotSource>
    <c:name>[10_07_09a.xlsx]Sheet1!PivotTable3</c:name>
    <c:fmtId val="1"/>
  </c:pivotSource>
  <c:chart>
    <c:autoTitleDeleted val="1"/>
    <c:pivotFmts>
      <c:pivotFmt>
        <c:idx val="0"/>
        <c:marker>
          <c:symbol val="none"/>
        </c:marker>
      </c:pivotFmt>
      <c:pivotFmt>
        <c:idx val="1"/>
        <c:spPr>
          <a:solidFill>
            <a:srgbClr val="F79646">
              <a:alpha val="52000"/>
            </a:srgbClr>
          </a:solidFill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9.265502418750346E-2"/>
          <c:y val="6.8274319352561022E-2"/>
          <c:w val="0.89453836640508166"/>
          <c:h val="0.80956707466086841"/>
        </c:manualLayout>
      </c:layout>
      <c:barChart>
        <c:barDir val="col"/>
        <c:grouping val="clustered"/>
        <c:ser>
          <c:idx val="0"/>
          <c:order val="0"/>
          <c:tx>
            <c:strRef>
              <c:f>Sheet1!$P$3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79646">
                <a:alpha val="52000"/>
              </a:srgbClr>
            </a:solidFill>
          </c:spPr>
          <c:cat>
            <c:multiLvlStrRef>
              <c:f>Sheet1!$N$4:$O$12</c:f>
              <c:multiLvlStrCache>
                <c:ptCount val="9"/>
                <c:lvl>
                  <c:pt idx="0">
                    <c:v>12/30/2007 - 1/5/2008</c:v>
                  </c:pt>
                  <c:pt idx="1">
                    <c:v>1/6/2008 - 1/12/2008</c:v>
                  </c:pt>
                  <c:pt idx="2">
                    <c:v>1/13/2008 - 1/19/2008</c:v>
                  </c:pt>
                  <c:pt idx="3">
                    <c:v>1/20/2008 - 1/26/2008</c:v>
                  </c:pt>
                  <c:pt idx="4">
                    <c:v>1/27/2008 - 2/2/2008</c:v>
                  </c:pt>
                  <c:pt idx="5">
                    <c:v>2/3/2008 - 2/9/2008</c:v>
                  </c:pt>
                  <c:pt idx="6">
                    <c:v>2/10/2008 - 2/16/2008</c:v>
                  </c:pt>
                  <c:pt idx="7">
                    <c:v>2/17/2008 - 2/23/2008</c:v>
                  </c:pt>
                  <c:pt idx="8">
                    <c:v>2/24/2008 - 2/25/2008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</c:lvl>
              </c:multiLvlStrCache>
            </c:multiLvlStrRef>
          </c:cat>
          <c:val>
            <c:numRef>
              <c:f>Sheet1!$P$4:$P$12</c:f>
              <c:numCache>
                <c:formatCode>_("$"* #,##0.00_);_("$"* \(#,##0.00\);_("$"* "-"??_);_(@_)</c:formatCode>
                <c:ptCount val="9"/>
                <c:pt idx="0">
                  <c:v>81.43526017236141</c:v>
                </c:pt>
                <c:pt idx="1">
                  <c:v>83.789722060990727</c:v>
                </c:pt>
                <c:pt idx="2">
                  <c:v>82.425240486561322</c:v>
                </c:pt>
                <c:pt idx="3">
                  <c:v>82.403743389359278</c:v>
                </c:pt>
                <c:pt idx="4">
                  <c:v>80.589887331288537</c:v>
                </c:pt>
                <c:pt idx="5">
                  <c:v>83.616074293211355</c:v>
                </c:pt>
                <c:pt idx="6">
                  <c:v>84.7661204949775</c:v>
                </c:pt>
                <c:pt idx="7">
                  <c:v>82.034906586612919</c:v>
                </c:pt>
                <c:pt idx="8">
                  <c:v>87.560315206242905</c:v>
                </c:pt>
              </c:numCache>
            </c:numRef>
          </c:val>
        </c:ser>
        <c:gapWidth val="326"/>
        <c:axId val="70307840"/>
        <c:axId val="70309376"/>
      </c:barChart>
      <c:catAx>
        <c:axId val="70307840"/>
        <c:scaling>
          <c:orientation val="minMax"/>
        </c:scaling>
        <c:delete val="1"/>
        <c:axPos val="b"/>
        <c:tickLblPos val="none"/>
        <c:crossAx val="70309376"/>
        <c:crosses val="autoZero"/>
        <c:auto val="1"/>
        <c:lblAlgn val="ctr"/>
        <c:lblOffset val="100"/>
      </c:catAx>
      <c:valAx>
        <c:axId val="70309376"/>
        <c:scaling>
          <c:orientation val="minMax"/>
          <c:max val="90"/>
          <c:min val="70"/>
        </c:scaling>
        <c:delete val="1"/>
        <c:axPos val="l"/>
        <c:numFmt formatCode="_(&quot;$&quot;* #,##0.00_);_(&quot;$&quot;* \(#,##0.00\);_(&quot;$&quot;* &quot;-&quot;??_);_(@_)" sourceLinked="1"/>
        <c:tickLblPos val="none"/>
        <c:crossAx val="70307840"/>
        <c:crosses val="autoZero"/>
        <c:crossBetween val="between"/>
      </c:valAx>
      <c:spPr>
        <a:noFill/>
        <a:ln w="15875">
          <a:noFill/>
        </a:ln>
      </c:spPr>
    </c:plotArea>
    <c:plotVisOnly val="1"/>
  </c:chart>
  <c:spPr>
    <a:noFill/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20</xdr:row>
      <xdr:rowOff>0</xdr:rowOff>
    </xdr:from>
    <xdr:to>
      <xdr:col>12</xdr:col>
      <xdr:colOff>409575</xdr:colOff>
      <xdr:row>38</xdr:row>
      <xdr:rowOff>47625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77075" y="3238500"/>
          <a:ext cx="2371725" cy="29622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16</xdr:col>
      <xdr:colOff>419100</xdr:colOff>
      <xdr:row>38</xdr:row>
      <xdr:rowOff>47625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439400" y="3238500"/>
          <a:ext cx="2371725" cy="29622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10</xdr:col>
      <xdr:colOff>581028</xdr:colOff>
      <xdr:row>2</xdr:row>
      <xdr:rowOff>47626</xdr:rowOff>
    </xdr:from>
    <xdr:to>
      <xdr:col>10</xdr:col>
      <xdr:colOff>1185864</xdr:colOff>
      <xdr:row>19</xdr:row>
      <xdr:rowOff>161924</xdr:rowOff>
    </xdr:to>
    <xdr:cxnSp macro="">
      <xdr:nvCxnSpPr>
        <xdr:cNvPr id="6" name="Straight Arrow Connector 5"/>
        <xdr:cNvCxnSpPr>
          <a:endCxn id="1025" idx="0"/>
        </xdr:cNvCxnSpPr>
      </xdr:nvCxnSpPr>
      <xdr:spPr>
        <a:xfrm rot="16200000" flipH="1">
          <a:off x="6527009" y="1502570"/>
          <a:ext cx="2867023" cy="604836"/>
        </a:xfrm>
        <a:prstGeom prst="straightConnector1">
          <a:avLst/>
        </a:prstGeom>
        <a:ln w="22225">
          <a:solidFill>
            <a:schemeClr val="accent6">
              <a:alpha val="55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590556</xdr:colOff>
      <xdr:row>2</xdr:row>
      <xdr:rowOff>28576</xdr:rowOff>
    </xdr:from>
    <xdr:to>
      <xdr:col>14</xdr:col>
      <xdr:colOff>1185863</xdr:colOff>
      <xdr:row>19</xdr:row>
      <xdr:rowOff>161924</xdr:rowOff>
    </xdr:to>
    <xdr:cxnSp macro="">
      <xdr:nvCxnSpPr>
        <xdr:cNvPr id="16" name="Straight Arrow Connector 15"/>
        <xdr:cNvCxnSpPr>
          <a:endCxn id="1026" idx="0"/>
        </xdr:cNvCxnSpPr>
      </xdr:nvCxnSpPr>
      <xdr:spPr>
        <a:xfrm rot="16200000" flipH="1">
          <a:off x="9884573" y="1497809"/>
          <a:ext cx="2886073" cy="595307"/>
        </a:xfrm>
        <a:prstGeom prst="straightConnector1">
          <a:avLst/>
        </a:prstGeom>
        <a:ln w="22225">
          <a:solidFill>
            <a:schemeClr val="accent6">
              <a:alpha val="55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3830" cy="62959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0.00935</cdr:x>
      <cdr:y>0.01288</cdr:y>
    </cdr:from>
    <cdr:to>
      <cdr:x>0.9891</cdr:x>
      <cdr:y>0.98712</cdr:y>
    </cdr:to>
    <cdr:graphicFrame macro="">
      <cdr:nvGraphicFramePr>
        <cdr:cNvPr id="2" name="Chart 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eidenh7" refreshedDate="40093.649582638885" missingItemsLimit="0" createdVersion="3" refreshedVersion="3" minRefreshableVersion="3" recordCount="55">
  <cacheSource type="worksheet">
    <worksheetSource name="Table1"/>
  </cacheSource>
  <cacheFields count="6">
    <cacheField name="WeekCY" numFmtId="0">
      <sharedItems containsSemiMixedTypes="0" containsString="0" containsNumber="1" containsInteger="1" minValue="1" maxValue="9" count="9">
        <n v="1"/>
        <n v="2"/>
        <n v="3"/>
        <n v="4"/>
        <n v="5"/>
        <n v="6"/>
        <n v="7"/>
        <n v="8"/>
        <n v="9"/>
      </sharedItems>
    </cacheField>
    <cacheField name="CDate" numFmtId="171">
      <sharedItems containsSemiMixedTypes="0" containsNonDate="0" containsDate="1" containsString="0" minDate="2009-01-01T00:00:00" maxDate="2009-02-25T00:00:00" count="55">
        <d v="2009-01-01T00:00:00"/>
        <d v="2009-01-02T00:00:00"/>
        <d v="2009-01-03T00:00:00"/>
        <d v="2009-01-04T00:00:00"/>
        <d v="2009-01-05T00:00:00"/>
        <d v="2009-01-06T00:00:00"/>
        <d v="2009-01-07T00:00:00"/>
        <d v="2009-01-08T00:00:00"/>
        <d v="2009-01-09T00:00:00"/>
        <d v="2009-01-10T00:00:00"/>
        <d v="2009-01-11T00:00:00"/>
        <d v="2009-01-12T00:00:00"/>
        <d v="2009-01-13T00:00:00"/>
        <d v="2009-01-14T00:00:00"/>
        <d v="2009-01-15T00:00:00"/>
        <d v="2009-01-16T00:00:00"/>
        <d v="2009-01-17T00:00:00"/>
        <d v="2009-01-18T00:00:00"/>
        <d v="2009-01-19T00:00:00"/>
        <d v="2009-01-20T00:00:00"/>
        <d v="2009-01-21T00:00:00"/>
        <d v="2009-01-22T00:00:00"/>
        <d v="2009-01-23T00:00:00"/>
        <d v="2009-01-24T00:00:00"/>
        <d v="2009-01-25T00:00:00"/>
        <d v="2009-01-26T00:00:00"/>
        <d v="2009-01-27T00:00:00"/>
        <d v="2009-01-28T00:00:00"/>
        <d v="2009-01-29T00:00:00"/>
        <d v="2009-01-30T00:00:00"/>
        <d v="2009-01-31T00:00:00"/>
        <d v="2009-02-01T00:00:00"/>
        <d v="2009-02-02T00:00:00"/>
        <d v="2009-02-03T00:00:00"/>
        <d v="2009-02-04T00:00:00"/>
        <d v="2009-02-05T00:00:00"/>
        <d v="2009-02-06T00:00:00"/>
        <d v="2009-02-07T00:00:00"/>
        <d v="2009-02-08T00:00:00"/>
        <d v="2009-02-09T00:00:00"/>
        <d v="2009-02-10T00:00:00"/>
        <d v="2009-02-11T00:00:00"/>
        <d v="2009-02-12T00:00:00"/>
        <d v="2009-02-13T00:00:00"/>
        <d v="2009-02-14T00:00:00"/>
        <d v="2009-02-15T00:00:00"/>
        <d v="2009-02-16T00:00:00"/>
        <d v="2009-02-17T00:00:00"/>
        <d v="2009-02-18T00:00:00"/>
        <d v="2009-02-19T00:00:00"/>
        <d v="2009-02-20T00:00:00"/>
        <d v="2009-02-21T00:00:00"/>
        <d v="2009-02-22T00:00:00"/>
        <d v="2009-02-23T00:00:00"/>
        <d v="2009-02-24T00:00:00"/>
      </sharedItems>
      <fieldGroup base="1">
        <rangePr autoStart="0" groupBy="days" startDate="2008-12-28T00:00:00" endDate="2009-02-25T00:00:00" groupInterval="7"/>
        <groupItems count="11">
          <s v="&lt;12/28/2008"/>
          <s v="12/28/2008 - 1/3/2009"/>
          <s v="1/4/2009 - 1/10/2009"/>
          <s v="1/11/2009 - 1/17/2009"/>
          <s v="1/18/2009 - 1/24/2009"/>
          <s v="1/25/2009 - 1/31/2009"/>
          <s v="2/1/2009 - 2/7/2009"/>
          <s v="2/8/2009 - 2/14/2009"/>
          <s v="2/15/2009 - 2/21/2009"/>
          <s v="2/22/2009 - 2/25/2009"/>
          <s v="&gt;2/25/2009"/>
        </groupItems>
      </fieldGroup>
    </cacheField>
    <cacheField name="WeekLY" numFmtId="0">
      <sharedItems containsSemiMixedTypes="0" containsString="0" containsNumber="1" containsInteger="1" minValue="1" maxValue="9" count="9">
        <n v="1"/>
        <n v="2"/>
        <n v="3"/>
        <n v="4"/>
        <n v="5"/>
        <n v="6"/>
        <n v="7"/>
        <n v="8"/>
        <n v="9"/>
      </sharedItems>
    </cacheField>
    <cacheField name="LDate" numFmtId="171">
      <sharedItems containsSemiMixedTypes="0" containsNonDate="0" containsDate="1" containsString="0" minDate="2008-01-01T00:00:00" maxDate="2008-02-25T00:00:00" count="55">
        <d v="2008-01-01T00:00:00"/>
        <d v="2008-01-02T00:00:00"/>
        <d v="2008-01-03T00:00:00"/>
        <d v="2008-01-04T00:00:00"/>
        <d v="2008-01-05T00:00:00"/>
        <d v="2008-01-06T00:00:00"/>
        <d v="2008-01-07T00:00:00"/>
        <d v="2008-01-08T00:00:00"/>
        <d v="2008-01-09T00:00:00"/>
        <d v="2008-01-10T00:00:00"/>
        <d v="2008-01-11T00:00:00"/>
        <d v="2008-01-12T00:00:00"/>
        <d v="2008-01-13T00:00:00"/>
        <d v="2008-01-14T00:00:00"/>
        <d v="2008-01-15T00:00:00"/>
        <d v="2008-01-16T00:00:00"/>
        <d v="2008-01-17T00:00:00"/>
        <d v="2008-01-18T00:00:00"/>
        <d v="2008-01-19T00:00:00"/>
        <d v="2008-01-20T00:00:00"/>
        <d v="2008-01-21T00:00:00"/>
        <d v="2008-01-22T00:00:00"/>
        <d v="2008-01-23T00:00:00"/>
        <d v="2008-01-24T00:00:00"/>
        <d v="2008-01-25T00:00:00"/>
        <d v="2008-01-26T00:00:00"/>
        <d v="2008-01-27T00:00:00"/>
        <d v="2008-01-28T00:00:00"/>
        <d v="2008-01-29T00:00:00"/>
        <d v="2008-01-30T00:00:00"/>
        <d v="2008-01-31T00:00:00"/>
        <d v="2008-02-01T00:00:00"/>
        <d v="2008-02-02T00:00:00"/>
        <d v="2008-02-03T00:00:00"/>
        <d v="2008-02-04T00:00:00"/>
        <d v="2008-02-05T00:00:00"/>
        <d v="2008-02-06T00:00:00"/>
        <d v="2008-02-07T00:00:00"/>
        <d v="2008-02-08T00:00:00"/>
        <d v="2008-02-09T00:00:00"/>
        <d v="2008-02-10T00:00:00"/>
        <d v="2008-02-11T00:00:00"/>
        <d v="2008-02-12T00:00:00"/>
        <d v="2008-02-13T00:00:00"/>
        <d v="2008-02-14T00:00:00"/>
        <d v="2008-02-15T00:00:00"/>
        <d v="2008-02-16T00:00:00"/>
        <d v="2008-02-17T00:00:00"/>
        <d v="2008-02-18T00:00:00"/>
        <d v="2008-02-19T00:00:00"/>
        <d v="2008-02-20T00:00:00"/>
        <d v="2008-02-21T00:00:00"/>
        <d v="2008-02-22T00:00:00"/>
        <d v="2008-02-23T00:00:00"/>
        <d v="2008-02-24T00:00:00"/>
      </sharedItems>
      <fieldGroup base="3">
        <rangePr autoStart="0" groupBy="days" startDate="2007-12-30T00:00:00" endDate="2008-02-25T00:00:00" groupInterval="7"/>
        <groupItems count="11">
          <s v="&lt;12/30/2007"/>
          <s v="12/30/2007 - 1/5/2008"/>
          <s v="1/6/2008 - 1/12/2008"/>
          <s v="1/13/2008 - 1/19/2008"/>
          <s v="1/20/2008 - 1/26/2008"/>
          <s v="1/27/2008 - 2/2/2008"/>
          <s v="2/3/2008 - 2/9/2008"/>
          <s v="2/10/2008 - 2/16/2008"/>
          <s v="2/17/2008 - 2/23/2008"/>
          <s v="2/24/2008 - 2/25/2008"/>
          <s v="&gt;2/25/2008"/>
        </groupItems>
      </fieldGroup>
    </cacheField>
    <cacheField name="CCost" numFmtId="44">
      <sharedItems containsSemiMixedTypes="0" containsString="0" containsNumber="1" minValue="81.292248769441329" maxValue="87.758594138000902"/>
    </cacheField>
    <cacheField name="LCost" numFmtId="44">
      <sharedItems containsSemiMixedTypes="0" containsString="0" containsNumber="1" minValue="75.645329055942469" maxValue="90.662660674083227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5">
  <r>
    <x v="0"/>
    <x v="0"/>
    <x v="0"/>
    <x v="0"/>
    <n v="82.91"/>
    <n v="81.677090776890068"/>
  </r>
  <r>
    <x v="0"/>
    <x v="1"/>
    <x v="0"/>
    <x v="1"/>
    <n v="81.990082518156228"/>
    <n v="88.374635725051832"/>
  </r>
  <r>
    <x v="0"/>
    <x v="2"/>
    <x v="0"/>
    <x v="2"/>
    <n v="83.803304868648056"/>
    <n v="81.320995496773108"/>
  </r>
  <r>
    <x v="1"/>
    <x v="3"/>
    <x v="0"/>
    <x v="3"/>
    <n v="84.848647956652584"/>
    <n v="79.439689105722621"/>
  </r>
  <r>
    <x v="1"/>
    <x v="4"/>
    <x v="0"/>
    <x v="4"/>
    <n v="84.844376723167073"/>
    <n v="76.363889757369407"/>
  </r>
  <r>
    <x v="1"/>
    <x v="5"/>
    <x v="1"/>
    <x v="5"/>
    <n v="84.342526415365654"/>
    <n v="81.328543783310963"/>
  </r>
  <r>
    <x v="1"/>
    <x v="6"/>
    <x v="1"/>
    <x v="6"/>
    <n v="85.235587685871508"/>
    <n v="89.672477383118661"/>
  </r>
  <r>
    <x v="1"/>
    <x v="7"/>
    <x v="1"/>
    <x v="7"/>
    <n v="84.934853361250248"/>
    <n v="88.149482029849608"/>
  </r>
  <r>
    <x v="1"/>
    <x v="8"/>
    <x v="1"/>
    <x v="8"/>
    <n v="84.962676358332345"/>
    <n v="77.851730202617532"/>
  </r>
  <r>
    <x v="1"/>
    <x v="9"/>
    <x v="1"/>
    <x v="9"/>
    <n v="85.310794886725631"/>
    <n v="77.317388524968365"/>
  </r>
  <r>
    <x v="2"/>
    <x v="10"/>
    <x v="1"/>
    <x v="10"/>
    <n v="86.493996748508863"/>
    <n v="85.185342190285695"/>
  </r>
  <r>
    <x v="2"/>
    <x v="11"/>
    <x v="1"/>
    <x v="11"/>
    <n v="85.66844585202422"/>
    <n v="87.023090312784362"/>
  </r>
  <r>
    <x v="2"/>
    <x v="12"/>
    <x v="2"/>
    <x v="12"/>
    <n v="87.559169062906534"/>
    <n v="84.501906447078682"/>
  </r>
  <r>
    <x v="2"/>
    <x v="13"/>
    <x v="2"/>
    <x v="13"/>
    <n v="86.06034491561725"/>
    <n v="85.867264134261831"/>
  </r>
  <r>
    <x v="2"/>
    <x v="14"/>
    <x v="2"/>
    <x v="14"/>
    <n v="86.102107939410246"/>
    <n v="81.296914961645498"/>
  </r>
  <r>
    <x v="2"/>
    <x v="15"/>
    <x v="2"/>
    <x v="15"/>
    <n v="86.347048654138334"/>
    <n v="84.113701093588546"/>
  </r>
  <r>
    <x v="2"/>
    <x v="16"/>
    <x v="2"/>
    <x v="16"/>
    <n v="84.50237347075867"/>
    <n v="77.08361347448988"/>
  </r>
  <r>
    <x v="3"/>
    <x v="17"/>
    <x v="2"/>
    <x v="17"/>
    <n v="83.428249049391226"/>
    <n v="76.995474644634328"/>
  </r>
  <r>
    <x v="3"/>
    <x v="18"/>
    <x v="2"/>
    <x v="18"/>
    <n v="83.236736345012716"/>
    <n v="87.117808650230515"/>
  </r>
  <r>
    <x v="3"/>
    <x v="19"/>
    <x v="3"/>
    <x v="19"/>
    <n v="81.680607947462477"/>
    <n v="78.07385507838589"/>
  </r>
  <r>
    <x v="3"/>
    <x v="20"/>
    <x v="3"/>
    <x v="20"/>
    <n v="82.268146544947498"/>
    <n v="76.901778227944561"/>
  </r>
  <r>
    <x v="3"/>
    <x v="21"/>
    <x v="3"/>
    <x v="21"/>
    <n v="82.46784571081227"/>
    <n v="82.737711485106161"/>
  </r>
  <r>
    <x v="3"/>
    <x v="22"/>
    <x v="3"/>
    <x v="22"/>
    <n v="83.517374127344141"/>
    <n v="81.532352174248928"/>
  </r>
  <r>
    <x v="3"/>
    <x v="23"/>
    <x v="3"/>
    <x v="23"/>
    <n v="83.324453154238896"/>
    <n v="87.970574015251842"/>
  </r>
  <r>
    <x v="4"/>
    <x v="24"/>
    <x v="3"/>
    <x v="24"/>
    <n v="83.822893628917541"/>
    <n v="88.456273455999096"/>
  </r>
  <r>
    <x v="4"/>
    <x v="25"/>
    <x v="3"/>
    <x v="25"/>
    <n v="82.194513893062478"/>
    <n v="81.153659288578524"/>
  </r>
  <r>
    <x v="4"/>
    <x v="26"/>
    <x v="4"/>
    <x v="26"/>
    <n v="82.852292766120399"/>
    <n v="75.645329055942469"/>
  </r>
  <r>
    <x v="4"/>
    <x v="27"/>
    <x v="4"/>
    <x v="27"/>
    <n v="82.926026894172409"/>
    <n v="85.015891990593119"/>
  </r>
  <r>
    <x v="4"/>
    <x v="28"/>
    <x v="4"/>
    <x v="28"/>
    <n v="84.042512941464395"/>
    <n v="87.869577797667262"/>
  </r>
  <r>
    <x v="4"/>
    <x v="29"/>
    <x v="4"/>
    <x v="29"/>
    <n v="82.200625751373693"/>
    <n v="79.132155718260179"/>
  </r>
  <r>
    <x v="4"/>
    <x v="30"/>
    <x v="4"/>
    <x v="30"/>
    <n v="82.201882351949536"/>
    <n v="77.017012638342123"/>
  </r>
  <r>
    <x v="5"/>
    <x v="31"/>
    <x v="4"/>
    <x v="31"/>
    <n v="82.390521358381378"/>
    <n v="80.468966682869748"/>
  </r>
  <r>
    <x v="5"/>
    <x v="32"/>
    <x v="4"/>
    <x v="32"/>
    <n v="82.95768240203904"/>
    <n v="78.980277435344931"/>
  </r>
  <r>
    <x v="5"/>
    <x v="33"/>
    <x v="5"/>
    <x v="33"/>
    <n v="82.043657036790535"/>
    <n v="83.10573761834965"/>
  </r>
  <r>
    <x v="5"/>
    <x v="34"/>
    <x v="5"/>
    <x v="34"/>
    <n v="81.292248769441329"/>
    <n v="89.115874356258132"/>
  </r>
  <r>
    <x v="5"/>
    <x v="35"/>
    <x v="5"/>
    <x v="35"/>
    <n v="82.968454884503728"/>
    <n v="76.837321316466046"/>
  </r>
  <r>
    <x v="5"/>
    <x v="36"/>
    <x v="5"/>
    <x v="36"/>
    <n v="83.361512746837562"/>
    <n v="86.15558293041326"/>
  </r>
  <r>
    <x v="5"/>
    <x v="37"/>
    <x v="5"/>
    <x v="37"/>
    <n v="85.230051606434287"/>
    <n v="87.361269561761432"/>
  </r>
  <r>
    <x v="6"/>
    <x v="38"/>
    <x v="5"/>
    <x v="38"/>
    <n v="83.828521465896088"/>
    <n v="80.053358033666825"/>
  </r>
  <r>
    <x v="6"/>
    <x v="39"/>
    <x v="5"/>
    <x v="39"/>
    <n v="84.767683571495468"/>
    <n v="82.683376235564111"/>
  </r>
  <r>
    <x v="6"/>
    <x v="40"/>
    <x v="6"/>
    <x v="40"/>
    <n v="83.223712160570628"/>
    <n v="89.121553883948593"/>
  </r>
  <r>
    <x v="6"/>
    <x v="41"/>
    <x v="6"/>
    <x v="41"/>
    <n v="84.737739873902314"/>
    <n v="77.521826719001552"/>
  </r>
  <r>
    <x v="6"/>
    <x v="42"/>
    <x v="6"/>
    <x v="42"/>
    <n v="86.207911521756557"/>
    <n v="89.957303216737046"/>
  </r>
  <r>
    <x v="6"/>
    <x v="43"/>
    <x v="6"/>
    <x v="43"/>
    <n v="84.953260603405056"/>
    <n v="88.306441018729473"/>
  </r>
  <r>
    <x v="6"/>
    <x v="44"/>
    <x v="6"/>
    <x v="44"/>
    <n v="86.784067058106075"/>
    <n v="90.635458973851343"/>
  </r>
  <r>
    <x v="7"/>
    <x v="45"/>
    <x v="6"/>
    <x v="45"/>
    <n v="85.380803870497743"/>
    <n v="80.485190060234686"/>
  </r>
  <r>
    <x v="7"/>
    <x v="46"/>
    <x v="6"/>
    <x v="46"/>
    <n v="84.812417780428163"/>
    <n v="77.33506959233975"/>
  </r>
  <r>
    <x v="7"/>
    <x v="47"/>
    <x v="7"/>
    <x v="47"/>
    <n v="83.848053882309827"/>
    <n v="86.665425012905828"/>
  </r>
  <r>
    <x v="7"/>
    <x v="48"/>
    <x v="7"/>
    <x v="48"/>
    <n v="83.353633829988624"/>
    <n v="80.517173204403093"/>
  </r>
  <r>
    <x v="7"/>
    <x v="49"/>
    <x v="7"/>
    <x v="49"/>
    <n v="83.679393951195138"/>
    <n v="78.957589519831842"/>
  </r>
  <r>
    <x v="7"/>
    <x v="50"/>
    <x v="7"/>
    <x v="50"/>
    <n v="84.957557486167516"/>
    <n v="77.280017949150817"/>
  </r>
  <r>
    <x v="7"/>
    <x v="51"/>
    <x v="7"/>
    <x v="51"/>
    <n v="83.110089986783677"/>
    <n v="80.543347738944448"/>
  </r>
  <r>
    <x v="8"/>
    <x v="52"/>
    <x v="7"/>
    <x v="52"/>
    <n v="85.079863703460234"/>
    <n v="90.662660674083227"/>
  </r>
  <r>
    <x v="8"/>
    <x v="53"/>
    <x v="7"/>
    <x v="53"/>
    <n v="86.184323419938409"/>
    <n v="79.618132006971237"/>
  </r>
  <r>
    <x v="8"/>
    <x v="54"/>
    <x v="8"/>
    <x v="54"/>
    <n v="87.758594138000902"/>
    <n v="87.5603152062429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49" applyNumberFormats="0" applyBorderFormats="0" applyFontFormats="0" applyPatternFormats="0" applyAlignmentFormats="0" applyWidthHeightFormats="1" dataCaption="Values" updatedVersion="3" minRefreshableVersion="3" showCalcMbrs="0" showDrill="0" useAutoFormatting="1" rowGrandTotals="0" colGrandTotals="0" itemPrintTitles="1" createdVersion="3" indent="0" compact="0" compactData="0" multipleFieldFilters="0" chartFormat="2">
  <location ref="N3:P12" firstHeaderRow="1" firstDataRow="1" firstDataCol="2"/>
  <pivotFields count="6">
    <pivotField compact="0" outline="0" showAll="0" defaultSubtotal="0"/>
    <pivotField compact="0" numFmtId="171" outline="0" showAll="0" defaultSubtotal="0"/>
    <pivotField axis="axisRow" compact="0" outline="0" showAll="0" defaultSubtotal="0">
      <items count="9">
        <item x="0"/>
        <item x="1"/>
        <item x="2"/>
        <item x="3"/>
        <item x="4"/>
        <item x="5"/>
        <item x="6"/>
        <item x="7"/>
        <item x="8"/>
      </items>
    </pivotField>
    <pivotField axis="axisRow" compact="0" numFmtId="171" outline="0" showAll="0" defaultSubtotal="0">
      <items count="11">
        <item x="0"/>
        <item x="1"/>
        <item x="2"/>
        <item x="3"/>
        <item x="4"/>
        <item x="5"/>
        <item x="6"/>
        <item x="7"/>
        <item x="8"/>
        <item x="9"/>
        <item x="10"/>
      </items>
    </pivotField>
    <pivotField compact="0" numFmtId="44" outline="0" showAll="0" defaultSubtotal="0"/>
    <pivotField dataField="1" compact="0" numFmtId="44" outline="0" showAll="0" defaultSubtotal="0"/>
  </pivotFields>
  <rowFields count="2">
    <field x="2"/>
    <field x="3"/>
  </rowFields>
  <rowItems count="9">
    <i>
      <x/>
      <x v="1"/>
    </i>
    <i>
      <x v="1"/>
      <x v="2"/>
    </i>
    <i>
      <x v="2"/>
      <x v="3"/>
    </i>
    <i>
      <x v="3"/>
      <x v="4"/>
    </i>
    <i>
      <x v="4"/>
      <x v="5"/>
    </i>
    <i>
      <x v="5"/>
      <x v="6"/>
    </i>
    <i>
      <x v="6"/>
      <x v="7"/>
    </i>
    <i>
      <x v="7"/>
      <x v="8"/>
    </i>
    <i>
      <x v="8"/>
      <x v="9"/>
    </i>
  </rowItems>
  <colItems count="1">
    <i/>
  </colItems>
  <dataFields count="1">
    <dataField name="Avg LCost" fld="5" subtotal="average" baseField="0" baseItem="0" numFmtId="44"/>
  </dataFields>
  <chartFormats count="1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Dark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149" applyNumberFormats="0" applyBorderFormats="0" applyFontFormats="0" applyPatternFormats="0" applyAlignmentFormats="0" applyWidthHeightFormats="1" dataCaption="Values" updatedVersion="3" minRefreshableVersion="3" showCalcMbrs="0" showDrill="0" useAutoFormatting="1" rowGrandTotals="0" colGrandTotals="0" itemPrintTitles="1" createdVersion="3" indent="0" compact="0" compactData="0" multipleFieldFilters="0" chartFormat="3">
  <location ref="J3:L12" firstHeaderRow="1" firstDataRow="1" firstDataCol="2"/>
  <pivotFields count="6">
    <pivotField axis="axisRow" compact="0" outline="0" showAll="0" defaultSubtotal="0">
      <items count="9">
        <item x="0"/>
        <item x="1"/>
        <item x="2"/>
        <item x="3"/>
        <item x="4"/>
        <item x="5"/>
        <item x="6"/>
        <item x="7"/>
        <item x="8"/>
      </items>
    </pivotField>
    <pivotField axis="axisRow" compact="0" numFmtId="171" outline="0" showAll="0" defaultSubtotal="0">
      <items count="11">
        <item x="0"/>
        <item x="1"/>
        <item x="2"/>
        <item x="3"/>
        <item x="4"/>
        <item x="5"/>
        <item x="6"/>
        <item x="7"/>
        <item x="8"/>
        <item x="9"/>
        <item x="10"/>
      </items>
    </pivotField>
    <pivotField compact="0" outline="0" showAll="0" defaultSubtotal="0"/>
    <pivotField compact="0" numFmtId="171" outline="0" showAll="0" defaultSubtotal="0"/>
    <pivotField dataField="1" compact="0" numFmtId="44" outline="0" showAll="0" defaultSubtotal="0"/>
    <pivotField compact="0" numFmtId="44" outline="0" showAll="0" defaultSubtotal="0"/>
  </pivotFields>
  <rowFields count="2">
    <field x="0"/>
    <field x="1"/>
  </rowFields>
  <rowItems count="9">
    <i>
      <x/>
      <x v="1"/>
    </i>
    <i>
      <x v="1"/>
      <x v="2"/>
    </i>
    <i>
      <x v="2"/>
      <x v="3"/>
    </i>
    <i>
      <x v="3"/>
      <x v="4"/>
    </i>
    <i>
      <x v="4"/>
      <x v="5"/>
    </i>
    <i>
      <x v="5"/>
      <x v="6"/>
    </i>
    <i>
      <x v="6"/>
      <x v="7"/>
    </i>
    <i>
      <x v="7"/>
      <x v="8"/>
    </i>
    <i>
      <x v="8"/>
      <x v="9"/>
    </i>
  </rowItems>
  <colItems count="1">
    <i/>
  </colItems>
  <dataFields count="1">
    <dataField name="Avg CCost" fld="4" subtotal="average" baseField="0" baseItem="0" numFmtId="44"/>
  </dataFields>
  <chartFormats count="1">
    <chartFormat chart="2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Dark2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B3:G58" totalsRowShown="0">
  <autoFilter ref="B3:G58">
    <filterColumn colId="2"/>
    <filterColumn colId="3"/>
    <filterColumn colId="4"/>
    <filterColumn colId="5"/>
  </autoFilter>
  <tableColumns count="6">
    <tableColumn id="1" name="WeekCY">
      <calculatedColumnFormula>WEEKNUM(Table1[[#This Row],[CDate]])</calculatedColumnFormula>
    </tableColumn>
    <tableColumn id="2" name="CDate" dataDxfId="3"/>
    <tableColumn id="4" name="WeekLY" dataDxfId="4">
      <calculatedColumnFormula>WEEKNUM(Table1[[#This Row],[LDate]])</calculatedColumnFormula>
    </tableColumn>
    <tableColumn id="3" name="LDate" dataDxfId="2"/>
    <tableColumn id="5" name="CCost" dataDxfId="1"/>
    <tableColumn id="6" name="LCost" dataDxfId="5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S3:S12" totalsRowShown="0">
  <autoFilter ref="S3:S12"/>
  <tableColumns count="1">
    <tableColumn id="1" name="Pct Chg" dataDxfId="0">
      <calculatedColumnFormula>1-Avg_CCost/Avg_LCost</calculatedColumnFormula>
    </tableColumn>
  </tableColumns>
  <tableStyleInfo name="TableStyleMedium13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table" Target="../tables/table2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W58"/>
  <sheetViews>
    <sheetView tabSelected="1" workbookViewId="0">
      <selection activeCell="I15" sqref="I15"/>
    </sheetView>
  </sheetViews>
  <sheetFormatPr defaultRowHeight="12.75"/>
  <cols>
    <col min="2" max="2" width="10.5703125" customWidth="1"/>
    <col min="3" max="3" width="14.7109375" customWidth="1"/>
    <col min="4" max="4" width="10.42578125" customWidth="1"/>
    <col min="5" max="5" width="13.7109375" bestFit="1" customWidth="1"/>
    <col min="10" max="10" width="11" customWidth="1"/>
    <col min="11" max="11" width="19.28515625" customWidth="1"/>
    <col min="12" max="13" width="10.140625" customWidth="1"/>
    <col min="14" max="14" width="10.85546875" customWidth="1"/>
    <col min="15" max="15" width="19.28515625" bestFit="1" customWidth="1"/>
    <col min="16" max="16" width="10" customWidth="1"/>
    <col min="17" max="17" width="11.5703125" customWidth="1"/>
    <col min="18" max="18" width="9.42578125" customWidth="1"/>
    <col min="19" max="19" width="11.140625" customWidth="1"/>
  </cols>
  <sheetData>
    <row r="3" spans="2:23">
      <c r="B3" t="s">
        <v>0</v>
      </c>
      <c r="C3" t="s">
        <v>2</v>
      </c>
      <c r="D3" t="s">
        <v>1</v>
      </c>
      <c r="E3" t="s">
        <v>3</v>
      </c>
      <c r="F3" t="s">
        <v>4</v>
      </c>
      <c r="G3" t="s">
        <v>5</v>
      </c>
      <c r="J3" s="5" t="s">
        <v>0</v>
      </c>
      <c r="K3" s="5" t="s">
        <v>2</v>
      </c>
      <c r="L3" t="s">
        <v>6</v>
      </c>
      <c r="N3" s="5" t="s">
        <v>1</v>
      </c>
      <c r="O3" s="5" t="s">
        <v>3</v>
      </c>
      <c r="P3" t="s">
        <v>7</v>
      </c>
      <c r="S3" t="s">
        <v>26</v>
      </c>
    </row>
    <row r="4" spans="2:23">
      <c r="B4">
        <f>WEEKNUM(Table1[[#This Row],[CDate]])</f>
        <v>1</v>
      </c>
      <c r="C4" s="4">
        <v>39814</v>
      </c>
      <c r="D4" s="2">
        <f>WEEKNUM(Table1[[#This Row],[LDate]])</f>
        <v>1</v>
      </c>
      <c r="E4" s="4">
        <v>39448</v>
      </c>
      <c r="F4" s="3">
        <v>82.91</v>
      </c>
      <c r="G4" s="3">
        <v>81.677090776890068</v>
      </c>
      <c r="J4">
        <v>1</v>
      </c>
      <c r="K4" s="4" t="s">
        <v>15</v>
      </c>
      <c r="L4" s="3">
        <v>82.90112912893477</v>
      </c>
      <c r="M4" s="3"/>
      <c r="N4">
        <v>1</v>
      </c>
      <c r="O4" s="4" t="s">
        <v>8</v>
      </c>
      <c r="P4" s="3">
        <v>81.43526017236141</v>
      </c>
      <c r="S4" s="6">
        <f>1-Avg_CCost/Avg_LCost</f>
        <v>-1.8000420867702482E-2</v>
      </c>
      <c r="U4" s="3"/>
      <c r="V4" s="3"/>
      <c r="W4" s="6"/>
    </row>
    <row r="5" spans="2:23">
      <c r="B5">
        <f>WEEKNUM(Table1[[#This Row],[CDate]])</f>
        <v>1</v>
      </c>
      <c r="C5" s="4">
        <v>39815</v>
      </c>
      <c r="D5" s="2">
        <f>WEEKNUM(Table1[[#This Row],[LDate]])</f>
        <v>1</v>
      </c>
      <c r="E5" s="4">
        <v>39449</v>
      </c>
      <c r="F5" s="3">
        <v>81.990082518156228</v>
      </c>
      <c r="G5" s="3">
        <v>88.374635725051832</v>
      </c>
      <c r="J5">
        <v>2</v>
      </c>
      <c r="K5" s="4" t="s">
        <v>16</v>
      </c>
      <c r="L5" s="3">
        <v>84.925637626766431</v>
      </c>
      <c r="M5" s="3"/>
      <c r="N5">
        <v>2</v>
      </c>
      <c r="O5" s="4" t="s">
        <v>9</v>
      </c>
      <c r="P5" s="3">
        <v>83.789722060990727</v>
      </c>
      <c r="S5" s="6">
        <f>1-Avg_CCost/Avg_LCost</f>
        <v>-1.3556741063645905E-2</v>
      </c>
      <c r="U5" s="3"/>
      <c r="V5" s="3"/>
      <c r="W5" s="6"/>
    </row>
    <row r="6" spans="2:23">
      <c r="B6">
        <f>WEEKNUM(Table1[[#This Row],[CDate]])</f>
        <v>1</v>
      </c>
      <c r="C6" s="4">
        <v>39816</v>
      </c>
      <c r="D6" s="2">
        <f>WEEKNUM(Table1[[#This Row],[LDate]])</f>
        <v>1</v>
      </c>
      <c r="E6" s="4">
        <v>39450</v>
      </c>
      <c r="F6" s="3">
        <v>83.803304868648056</v>
      </c>
      <c r="G6" s="3">
        <v>81.320995496773108</v>
      </c>
      <c r="J6">
        <v>3</v>
      </c>
      <c r="K6" s="4" t="s">
        <v>17</v>
      </c>
      <c r="L6" s="3">
        <v>86.104783806194874</v>
      </c>
      <c r="M6" s="3"/>
      <c r="N6">
        <v>3</v>
      </c>
      <c r="O6" s="4" t="s">
        <v>10</v>
      </c>
      <c r="P6" s="3">
        <v>82.425240486561322</v>
      </c>
      <c r="S6" s="6">
        <f>1-Avg_CCost/Avg_LCost</f>
        <v>-4.4640977665493908E-2</v>
      </c>
      <c r="U6" s="3"/>
      <c r="V6" s="3"/>
      <c r="W6" s="6"/>
    </row>
    <row r="7" spans="2:23">
      <c r="B7">
        <f>WEEKNUM(Table1[[#This Row],[CDate]])</f>
        <v>2</v>
      </c>
      <c r="C7" s="4">
        <v>39817</v>
      </c>
      <c r="D7" s="2">
        <f>WEEKNUM(Table1[[#This Row],[LDate]])</f>
        <v>1</v>
      </c>
      <c r="E7" s="4">
        <v>39451</v>
      </c>
      <c r="F7" s="3">
        <v>84.848647956652584</v>
      </c>
      <c r="G7" s="3">
        <v>79.439689105722621</v>
      </c>
      <c r="J7">
        <v>4</v>
      </c>
      <c r="K7" s="4" t="s">
        <v>18</v>
      </c>
      <c r="L7" s="3">
        <v>82.84620183988703</v>
      </c>
      <c r="M7" s="3"/>
      <c r="N7">
        <v>4</v>
      </c>
      <c r="O7" s="4" t="s">
        <v>11</v>
      </c>
      <c r="P7" s="3">
        <v>82.403743389359278</v>
      </c>
      <c r="S7" s="6">
        <f>1-Avg_CCost/Avg_LCost</f>
        <v>-5.3693974609518857E-3</v>
      </c>
      <c r="U7" s="3"/>
      <c r="V7" s="3"/>
      <c r="W7" s="6"/>
    </row>
    <row r="8" spans="2:23">
      <c r="B8">
        <f>WEEKNUM(Table1[[#This Row],[CDate]])</f>
        <v>2</v>
      </c>
      <c r="C8" s="4">
        <v>39818</v>
      </c>
      <c r="D8" s="2">
        <f>WEEKNUM(Table1[[#This Row],[LDate]])</f>
        <v>1</v>
      </c>
      <c r="E8" s="4">
        <v>39452</v>
      </c>
      <c r="F8" s="3">
        <v>84.844376723167073</v>
      </c>
      <c r="G8" s="3">
        <v>76.363889757369407</v>
      </c>
      <c r="J8">
        <v>5</v>
      </c>
      <c r="K8" s="4" t="s">
        <v>19</v>
      </c>
      <c r="L8" s="3">
        <v>82.891535461008644</v>
      </c>
      <c r="M8" s="3"/>
      <c r="N8">
        <v>5</v>
      </c>
      <c r="O8" s="4" t="s">
        <v>12</v>
      </c>
      <c r="P8" s="3">
        <v>80.589887331288537</v>
      </c>
      <c r="S8" s="6">
        <f>1-Avg_CCost/Avg_LCost</f>
        <v>-2.8560011757535975E-2</v>
      </c>
      <c r="U8" s="3"/>
      <c r="V8" s="3"/>
      <c r="W8" s="6"/>
    </row>
    <row r="9" spans="2:23">
      <c r="B9">
        <f>WEEKNUM(Table1[[#This Row],[CDate]])</f>
        <v>2</v>
      </c>
      <c r="C9" s="4">
        <v>39819</v>
      </c>
      <c r="D9" s="2">
        <f>WEEKNUM(Table1[[#This Row],[LDate]])</f>
        <v>2</v>
      </c>
      <c r="E9" s="4">
        <v>39453</v>
      </c>
      <c r="F9" s="3">
        <v>84.342526415365654</v>
      </c>
      <c r="G9" s="3">
        <v>81.328543783310963</v>
      </c>
      <c r="J9">
        <v>6</v>
      </c>
      <c r="K9" s="4" t="s">
        <v>20</v>
      </c>
      <c r="L9" s="3">
        <v>82.892018400632551</v>
      </c>
      <c r="M9" s="3"/>
      <c r="N9">
        <v>6</v>
      </c>
      <c r="O9" s="4" t="s">
        <v>13</v>
      </c>
      <c r="P9" s="3">
        <v>83.616074293211355</v>
      </c>
      <c r="S9" s="6">
        <f>1-Avg_CCost/Avg_LCost</f>
        <v>8.659290677050957E-3</v>
      </c>
      <c r="U9" s="3"/>
      <c r="V9" s="3"/>
      <c r="W9" s="6"/>
    </row>
    <row r="10" spans="2:23">
      <c r="B10">
        <f>WEEKNUM(Table1[[#This Row],[CDate]])</f>
        <v>2</v>
      </c>
      <c r="C10" s="4">
        <v>39820</v>
      </c>
      <c r="D10" s="2">
        <f>WEEKNUM(Table1[[#This Row],[LDate]])</f>
        <v>2</v>
      </c>
      <c r="E10" s="4">
        <v>39454</v>
      </c>
      <c r="F10" s="3">
        <v>85.235587685871508</v>
      </c>
      <c r="G10" s="3">
        <v>89.672477383118661</v>
      </c>
      <c r="J10">
        <v>7</v>
      </c>
      <c r="K10" s="4" t="s">
        <v>21</v>
      </c>
      <c r="L10" s="3">
        <v>84.92898517930459</v>
      </c>
      <c r="M10" s="3"/>
      <c r="N10">
        <v>7</v>
      </c>
      <c r="O10" s="4" t="s">
        <v>14</v>
      </c>
      <c r="P10" s="3">
        <v>84.7661204949775</v>
      </c>
      <c r="S10" s="6">
        <f>1-Avg_CCost/Avg_LCost</f>
        <v>-1.9213417268133526E-3</v>
      </c>
      <c r="U10" s="3"/>
      <c r="V10" s="3"/>
      <c r="W10" s="6"/>
    </row>
    <row r="11" spans="2:23">
      <c r="B11">
        <f>WEEKNUM(Table1[[#This Row],[CDate]])</f>
        <v>2</v>
      </c>
      <c r="C11" s="4">
        <v>39821</v>
      </c>
      <c r="D11" s="2">
        <f>WEEKNUM(Table1[[#This Row],[LDate]])</f>
        <v>2</v>
      </c>
      <c r="E11" s="4">
        <v>39455</v>
      </c>
      <c r="F11" s="3">
        <v>84.934853361250248</v>
      </c>
      <c r="G11" s="3">
        <v>88.149482029849608</v>
      </c>
      <c r="J11">
        <v>8</v>
      </c>
      <c r="K11" s="4" t="s">
        <v>22</v>
      </c>
      <c r="L11" s="3">
        <v>84.163135826767231</v>
      </c>
      <c r="M11" s="3"/>
      <c r="N11">
        <v>8</v>
      </c>
      <c r="O11" s="4" t="s">
        <v>23</v>
      </c>
      <c r="P11" s="3">
        <v>82.034906586612919</v>
      </c>
      <c r="S11" s="6">
        <f>1-Avg_CCost/Avg_LCost</f>
        <v>-2.5942971458220887E-2</v>
      </c>
      <c r="U11" s="3"/>
      <c r="V11" s="3"/>
      <c r="W11" s="6"/>
    </row>
    <row r="12" spans="2:23">
      <c r="B12">
        <f>WEEKNUM(Table1[[#This Row],[CDate]])</f>
        <v>2</v>
      </c>
      <c r="C12" s="4">
        <v>39822</v>
      </c>
      <c r="D12" s="2">
        <f>WEEKNUM(Table1[[#This Row],[LDate]])</f>
        <v>2</v>
      </c>
      <c r="E12" s="4">
        <v>39456</v>
      </c>
      <c r="F12" s="3">
        <v>84.962676358332345</v>
      </c>
      <c r="G12" s="3">
        <v>77.851730202617532</v>
      </c>
      <c r="J12">
        <v>9</v>
      </c>
      <c r="K12" s="4" t="s">
        <v>25</v>
      </c>
      <c r="L12" s="3">
        <v>86.340927087133181</v>
      </c>
      <c r="M12" s="3"/>
      <c r="N12">
        <v>9</v>
      </c>
      <c r="O12" s="4" t="s">
        <v>24</v>
      </c>
      <c r="P12" s="3">
        <v>87.560315206242905</v>
      </c>
      <c r="S12" s="6">
        <f>1-Avg_CCost/Avg_LCost</f>
        <v>1.3926264612427741E-2</v>
      </c>
      <c r="U12" s="3"/>
      <c r="V12" s="3"/>
      <c r="W12" s="6"/>
    </row>
    <row r="13" spans="2:23">
      <c r="B13">
        <f>WEEKNUM(Table1[[#This Row],[CDate]])</f>
        <v>2</v>
      </c>
      <c r="C13" s="4">
        <v>39823</v>
      </c>
      <c r="D13" s="2">
        <f>WEEKNUM(Table1[[#This Row],[LDate]])</f>
        <v>2</v>
      </c>
      <c r="E13" s="4">
        <v>39457</v>
      </c>
      <c r="F13" s="3">
        <v>85.310794886725631</v>
      </c>
      <c r="G13" s="3">
        <v>77.317388524968365</v>
      </c>
      <c r="S13" s="6" t="str">
        <f>IFERROR(1-Avg_CCost/Avg_LCost,"")</f>
        <v/>
      </c>
    </row>
    <row r="14" spans="2:23">
      <c r="B14">
        <f>WEEKNUM(Table1[[#This Row],[CDate]])</f>
        <v>3</v>
      </c>
      <c r="C14" s="4">
        <v>39824</v>
      </c>
      <c r="D14" s="2">
        <f>WEEKNUM(Table1[[#This Row],[LDate]])</f>
        <v>2</v>
      </c>
      <c r="E14" s="4">
        <v>39458</v>
      </c>
      <c r="F14" s="3">
        <v>86.493996748508863</v>
      </c>
      <c r="G14" s="3">
        <v>85.185342190285695</v>
      </c>
      <c r="S14" s="6" t="str">
        <f>IFERROR(1-Avg_CCost/Avg_LCost,"")</f>
        <v/>
      </c>
    </row>
    <row r="15" spans="2:23">
      <c r="B15">
        <f>WEEKNUM(Table1[[#This Row],[CDate]])</f>
        <v>3</v>
      </c>
      <c r="C15" s="4">
        <v>39825</v>
      </c>
      <c r="D15" s="2">
        <f>WEEKNUM(Table1[[#This Row],[LDate]])</f>
        <v>2</v>
      </c>
      <c r="E15" s="4">
        <v>39459</v>
      </c>
      <c r="F15" s="3">
        <v>85.66844585202422</v>
      </c>
      <c r="G15" s="3">
        <v>87.023090312784362</v>
      </c>
      <c r="S15" s="6" t="str">
        <f>IFERROR(1-Avg_CCost/Avg_LCost,"")</f>
        <v/>
      </c>
    </row>
    <row r="16" spans="2:23">
      <c r="B16">
        <f>WEEKNUM(Table1[[#This Row],[CDate]])</f>
        <v>3</v>
      </c>
      <c r="C16" s="4">
        <v>39826</v>
      </c>
      <c r="D16" s="2">
        <f>WEEKNUM(Table1[[#This Row],[LDate]])</f>
        <v>3</v>
      </c>
      <c r="E16" s="4">
        <v>39460</v>
      </c>
      <c r="F16" s="3">
        <v>87.559169062906534</v>
      </c>
      <c r="G16" s="3">
        <v>84.501906447078682</v>
      </c>
      <c r="S16" s="6" t="str">
        <f>IFERROR(1-Avg_CCost/Avg_LCost,"")</f>
        <v/>
      </c>
    </row>
    <row r="17" spans="2:19">
      <c r="B17">
        <f>WEEKNUM(Table1[[#This Row],[CDate]])</f>
        <v>3</v>
      </c>
      <c r="C17" s="4">
        <v>39827</v>
      </c>
      <c r="D17" s="2">
        <f>WEEKNUM(Table1[[#This Row],[LDate]])</f>
        <v>3</v>
      </c>
      <c r="E17" s="4">
        <v>39461</v>
      </c>
      <c r="F17" s="3">
        <v>86.06034491561725</v>
      </c>
      <c r="G17" s="3">
        <v>85.867264134261831</v>
      </c>
      <c r="S17" s="6" t="str">
        <f>IFERROR(1-Avg_CCost/Avg_LCost,"")</f>
        <v/>
      </c>
    </row>
    <row r="18" spans="2:19">
      <c r="B18">
        <f>WEEKNUM(Table1[[#This Row],[CDate]])</f>
        <v>3</v>
      </c>
      <c r="C18" s="4">
        <v>39828</v>
      </c>
      <c r="D18" s="2">
        <f>WEEKNUM(Table1[[#This Row],[LDate]])</f>
        <v>3</v>
      </c>
      <c r="E18" s="4">
        <v>39462</v>
      </c>
      <c r="F18" s="3">
        <v>86.102107939410246</v>
      </c>
      <c r="G18" s="3">
        <v>81.296914961645498</v>
      </c>
      <c r="S18" s="6" t="str">
        <f>IFERROR(1-Avg_CCost/Avg_LCost,"")</f>
        <v/>
      </c>
    </row>
    <row r="19" spans="2:19">
      <c r="B19">
        <f>WEEKNUM(Table1[[#This Row],[CDate]])</f>
        <v>3</v>
      </c>
      <c r="C19" s="4">
        <v>39829</v>
      </c>
      <c r="D19" s="2">
        <f>WEEKNUM(Table1[[#This Row],[LDate]])</f>
        <v>3</v>
      </c>
      <c r="E19" s="4">
        <v>39463</v>
      </c>
      <c r="F19" s="3">
        <v>86.347048654138334</v>
      </c>
      <c r="G19" s="3">
        <v>84.113701093588546</v>
      </c>
      <c r="S19" s="6" t="str">
        <f>IFERROR(1-Avg_CCost/Avg_LCost,"")</f>
        <v/>
      </c>
    </row>
    <row r="20" spans="2:19">
      <c r="B20">
        <f>WEEKNUM(Table1[[#This Row],[CDate]])</f>
        <v>3</v>
      </c>
      <c r="C20" s="4">
        <v>39830</v>
      </c>
      <c r="D20" s="2">
        <f>WEEKNUM(Table1[[#This Row],[LDate]])</f>
        <v>3</v>
      </c>
      <c r="E20" s="4">
        <v>39464</v>
      </c>
      <c r="F20" s="3">
        <v>84.50237347075867</v>
      </c>
      <c r="G20" s="3">
        <v>77.08361347448988</v>
      </c>
      <c r="S20" s="6" t="str">
        <f>IFERROR(1-Avg_CCost/Avg_LCost,"")</f>
        <v/>
      </c>
    </row>
    <row r="21" spans="2:19">
      <c r="B21">
        <f>WEEKNUM(Table1[[#This Row],[CDate]])</f>
        <v>4</v>
      </c>
      <c r="C21" s="4">
        <v>39831</v>
      </c>
      <c r="D21" s="2">
        <f>WEEKNUM(Table1[[#This Row],[LDate]])</f>
        <v>3</v>
      </c>
      <c r="E21" s="4">
        <v>39465</v>
      </c>
      <c r="F21" s="3">
        <v>83.428249049391226</v>
      </c>
      <c r="G21" s="3">
        <v>76.995474644634328</v>
      </c>
      <c r="S21" s="6" t="str">
        <f>IFERROR(1-Avg_CCost/Avg_LCost,"")</f>
        <v/>
      </c>
    </row>
    <row r="22" spans="2:19">
      <c r="B22">
        <f>WEEKNUM(Table1[[#This Row],[CDate]])</f>
        <v>4</v>
      </c>
      <c r="C22" s="4">
        <v>39832</v>
      </c>
      <c r="D22" s="2">
        <f>WEEKNUM(Table1[[#This Row],[LDate]])</f>
        <v>3</v>
      </c>
      <c r="E22" s="4">
        <v>39466</v>
      </c>
      <c r="F22" s="3">
        <v>83.236736345012716</v>
      </c>
      <c r="G22" s="3">
        <v>87.117808650230515</v>
      </c>
      <c r="S22" s="1"/>
    </row>
    <row r="23" spans="2:19">
      <c r="B23">
        <f>WEEKNUM(Table1[[#This Row],[CDate]])</f>
        <v>4</v>
      </c>
      <c r="C23" s="4">
        <v>39833</v>
      </c>
      <c r="D23" s="2">
        <f>WEEKNUM(Table1[[#This Row],[LDate]])</f>
        <v>4</v>
      </c>
      <c r="E23" s="4">
        <v>39467</v>
      </c>
      <c r="F23" s="3">
        <v>81.680607947462477</v>
      </c>
      <c r="G23" s="3">
        <v>78.07385507838589</v>
      </c>
      <c r="S23" s="1"/>
    </row>
    <row r="24" spans="2:19">
      <c r="B24">
        <f>WEEKNUM(Table1[[#This Row],[CDate]])</f>
        <v>4</v>
      </c>
      <c r="C24" s="4">
        <v>39834</v>
      </c>
      <c r="D24" s="2">
        <f>WEEKNUM(Table1[[#This Row],[LDate]])</f>
        <v>4</v>
      </c>
      <c r="E24" s="4">
        <v>39468</v>
      </c>
      <c r="F24" s="3">
        <v>82.268146544947498</v>
      </c>
      <c r="G24" s="3">
        <v>76.901778227944561</v>
      </c>
      <c r="S24" s="1"/>
    </row>
    <row r="25" spans="2:19">
      <c r="B25">
        <f>WEEKNUM(Table1[[#This Row],[CDate]])</f>
        <v>4</v>
      </c>
      <c r="C25" s="4">
        <v>39835</v>
      </c>
      <c r="D25" s="2">
        <f>WEEKNUM(Table1[[#This Row],[LDate]])</f>
        <v>4</v>
      </c>
      <c r="E25" s="4">
        <v>39469</v>
      </c>
      <c r="F25" s="3">
        <v>82.46784571081227</v>
      </c>
      <c r="G25" s="3">
        <v>82.737711485106161</v>
      </c>
      <c r="S25" s="1"/>
    </row>
    <row r="26" spans="2:19">
      <c r="B26">
        <f>WEEKNUM(Table1[[#This Row],[CDate]])</f>
        <v>4</v>
      </c>
      <c r="C26" s="4">
        <v>39836</v>
      </c>
      <c r="D26" s="2">
        <f>WEEKNUM(Table1[[#This Row],[LDate]])</f>
        <v>4</v>
      </c>
      <c r="E26" s="4">
        <v>39470</v>
      </c>
      <c r="F26" s="3">
        <v>83.517374127344141</v>
      </c>
      <c r="G26" s="3">
        <v>81.532352174248928</v>
      </c>
      <c r="S26" s="1"/>
    </row>
    <row r="27" spans="2:19">
      <c r="B27">
        <f>WEEKNUM(Table1[[#This Row],[CDate]])</f>
        <v>4</v>
      </c>
      <c r="C27" s="4">
        <v>39837</v>
      </c>
      <c r="D27" s="2">
        <f>WEEKNUM(Table1[[#This Row],[LDate]])</f>
        <v>4</v>
      </c>
      <c r="E27" s="4">
        <v>39471</v>
      </c>
      <c r="F27" s="3">
        <v>83.324453154238896</v>
      </c>
      <c r="G27" s="3">
        <v>87.970574015251842</v>
      </c>
      <c r="S27" s="1"/>
    </row>
    <row r="28" spans="2:19">
      <c r="B28">
        <f>WEEKNUM(Table1[[#This Row],[CDate]])</f>
        <v>5</v>
      </c>
      <c r="C28" s="4">
        <v>39838</v>
      </c>
      <c r="D28" s="2">
        <f>WEEKNUM(Table1[[#This Row],[LDate]])</f>
        <v>4</v>
      </c>
      <c r="E28" s="4">
        <v>39472</v>
      </c>
      <c r="F28" s="3">
        <v>83.822893628917541</v>
      </c>
      <c r="G28" s="3">
        <v>88.456273455999096</v>
      </c>
      <c r="S28" s="1"/>
    </row>
    <row r="29" spans="2:19">
      <c r="B29">
        <f>WEEKNUM(Table1[[#This Row],[CDate]])</f>
        <v>5</v>
      </c>
      <c r="C29" s="4">
        <v>39839</v>
      </c>
      <c r="D29" s="2">
        <f>WEEKNUM(Table1[[#This Row],[LDate]])</f>
        <v>4</v>
      </c>
      <c r="E29" s="4">
        <v>39473</v>
      </c>
      <c r="F29" s="3">
        <v>82.194513893062478</v>
      </c>
      <c r="G29" s="3">
        <v>81.153659288578524</v>
      </c>
    </row>
    <row r="30" spans="2:19">
      <c r="B30">
        <f>WEEKNUM(Table1[[#This Row],[CDate]])</f>
        <v>5</v>
      </c>
      <c r="C30" s="4">
        <v>39840</v>
      </c>
      <c r="D30" s="2">
        <f>WEEKNUM(Table1[[#This Row],[LDate]])</f>
        <v>5</v>
      </c>
      <c r="E30" s="4">
        <v>39474</v>
      </c>
      <c r="F30" s="3">
        <v>82.852292766120399</v>
      </c>
      <c r="G30" s="3">
        <v>75.645329055942469</v>
      </c>
      <c r="S30" s="1"/>
    </row>
    <row r="31" spans="2:19">
      <c r="B31">
        <f>WEEKNUM(Table1[[#This Row],[CDate]])</f>
        <v>5</v>
      </c>
      <c r="C31" s="4">
        <v>39841</v>
      </c>
      <c r="D31" s="2">
        <f>WEEKNUM(Table1[[#This Row],[LDate]])</f>
        <v>5</v>
      </c>
      <c r="E31" s="4">
        <v>39475</v>
      </c>
      <c r="F31" s="3">
        <v>82.926026894172409</v>
      </c>
      <c r="G31" s="3">
        <v>85.015891990593119</v>
      </c>
      <c r="S31" s="1"/>
    </row>
    <row r="32" spans="2:19">
      <c r="B32">
        <f>WEEKNUM(Table1[[#This Row],[CDate]])</f>
        <v>5</v>
      </c>
      <c r="C32" s="4">
        <v>39842</v>
      </c>
      <c r="D32" s="2">
        <f>WEEKNUM(Table1[[#This Row],[LDate]])</f>
        <v>5</v>
      </c>
      <c r="E32" s="4">
        <v>39476</v>
      </c>
      <c r="F32" s="3">
        <v>84.042512941464395</v>
      </c>
      <c r="G32" s="3">
        <v>87.869577797667262</v>
      </c>
      <c r="S32" s="1"/>
    </row>
    <row r="33" spans="2:19">
      <c r="B33">
        <f>WEEKNUM(Table1[[#This Row],[CDate]])</f>
        <v>5</v>
      </c>
      <c r="C33" s="4">
        <v>39843</v>
      </c>
      <c r="D33" s="2">
        <f>WEEKNUM(Table1[[#This Row],[LDate]])</f>
        <v>5</v>
      </c>
      <c r="E33" s="4">
        <v>39477</v>
      </c>
      <c r="F33" s="3">
        <v>82.200625751373693</v>
      </c>
      <c r="G33" s="3">
        <v>79.132155718260179</v>
      </c>
      <c r="S33" s="1"/>
    </row>
    <row r="34" spans="2:19">
      <c r="B34">
        <f>WEEKNUM(Table1[[#This Row],[CDate]])</f>
        <v>5</v>
      </c>
      <c r="C34" s="4">
        <v>39844</v>
      </c>
      <c r="D34" s="2">
        <f>WEEKNUM(Table1[[#This Row],[LDate]])</f>
        <v>5</v>
      </c>
      <c r="E34" s="4">
        <v>39478</v>
      </c>
      <c r="F34" s="3">
        <v>82.201882351949536</v>
      </c>
      <c r="G34" s="3">
        <v>77.017012638342123</v>
      </c>
      <c r="S34" s="1"/>
    </row>
    <row r="35" spans="2:19">
      <c r="B35">
        <f>WEEKNUM(Table1[[#This Row],[CDate]])</f>
        <v>6</v>
      </c>
      <c r="C35" s="4">
        <v>39845</v>
      </c>
      <c r="D35" s="2">
        <f>WEEKNUM(Table1[[#This Row],[LDate]])</f>
        <v>5</v>
      </c>
      <c r="E35" s="4">
        <v>39479</v>
      </c>
      <c r="F35" s="3">
        <v>82.390521358381378</v>
      </c>
      <c r="G35" s="3">
        <v>80.468966682869748</v>
      </c>
      <c r="S35" s="1"/>
    </row>
    <row r="36" spans="2:19">
      <c r="B36">
        <f>WEEKNUM(Table1[[#This Row],[CDate]])</f>
        <v>6</v>
      </c>
      <c r="C36" s="4">
        <v>39846</v>
      </c>
      <c r="D36" s="2">
        <f>WEEKNUM(Table1[[#This Row],[LDate]])</f>
        <v>5</v>
      </c>
      <c r="E36" s="4">
        <v>39480</v>
      </c>
      <c r="F36" s="3">
        <v>82.95768240203904</v>
      </c>
      <c r="G36" s="3">
        <v>78.980277435344931</v>
      </c>
      <c r="S36" s="1"/>
    </row>
    <row r="37" spans="2:19">
      <c r="B37">
        <f>WEEKNUM(Table1[[#This Row],[CDate]])</f>
        <v>6</v>
      </c>
      <c r="C37" s="4">
        <v>39847</v>
      </c>
      <c r="D37" s="2">
        <f>WEEKNUM(Table1[[#This Row],[LDate]])</f>
        <v>6</v>
      </c>
      <c r="E37" s="4">
        <v>39481</v>
      </c>
      <c r="F37" s="3">
        <v>82.043657036790535</v>
      </c>
      <c r="G37" s="3">
        <v>83.10573761834965</v>
      </c>
    </row>
    <row r="38" spans="2:19">
      <c r="B38">
        <f>WEEKNUM(Table1[[#This Row],[CDate]])</f>
        <v>6</v>
      </c>
      <c r="C38" s="4">
        <v>39848</v>
      </c>
      <c r="D38" s="2">
        <f>WEEKNUM(Table1[[#This Row],[LDate]])</f>
        <v>6</v>
      </c>
      <c r="E38" s="4">
        <v>39482</v>
      </c>
      <c r="F38" s="3">
        <v>81.292248769441329</v>
      </c>
      <c r="G38" s="3">
        <v>89.115874356258132</v>
      </c>
    </row>
    <row r="39" spans="2:19">
      <c r="B39">
        <f>WEEKNUM(Table1[[#This Row],[CDate]])</f>
        <v>6</v>
      </c>
      <c r="C39" s="4">
        <v>39849</v>
      </c>
      <c r="D39" s="2">
        <f>WEEKNUM(Table1[[#This Row],[LDate]])</f>
        <v>6</v>
      </c>
      <c r="E39" s="4">
        <v>39483</v>
      </c>
      <c r="F39" s="3">
        <v>82.968454884503728</v>
      </c>
      <c r="G39" s="3">
        <v>76.837321316466046</v>
      </c>
    </row>
    <row r="40" spans="2:19">
      <c r="B40">
        <f>WEEKNUM(Table1[[#This Row],[CDate]])</f>
        <v>6</v>
      </c>
      <c r="C40" s="4">
        <v>39850</v>
      </c>
      <c r="D40" s="2">
        <f>WEEKNUM(Table1[[#This Row],[LDate]])</f>
        <v>6</v>
      </c>
      <c r="E40" s="4">
        <v>39484</v>
      </c>
      <c r="F40" s="3">
        <v>83.361512746837562</v>
      </c>
      <c r="G40" s="3">
        <v>86.15558293041326</v>
      </c>
    </row>
    <row r="41" spans="2:19">
      <c r="B41">
        <f>WEEKNUM(Table1[[#This Row],[CDate]])</f>
        <v>6</v>
      </c>
      <c r="C41" s="4">
        <v>39851</v>
      </c>
      <c r="D41" s="2">
        <f>WEEKNUM(Table1[[#This Row],[LDate]])</f>
        <v>6</v>
      </c>
      <c r="E41" s="4">
        <v>39485</v>
      </c>
      <c r="F41" s="3">
        <v>85.230051606434287</v>
      </c>
      <c r="G41" s="3">
        <v>87.361269561761432</v>
      </c>
    </row>
    <row r="42" spans="2:19">
      <c r="B42">
        <f>WEEKNUM(Table1[[#This Row],[CDate]])</f>
        <v>7</v>
      </c>
      <c r="C42" s="4">
        <v>39852</v>
      </c>
      <c r="D42" s="2">
        <f>WEEKNUM(Table1[[#This Row],[LDate]])</f>
        <v>6</v>
      </c>
      <c r="E42" s="4">
        <v>39486</v>
      </c>
      <c r="F42" s="3">
        <v>83.828521465896088</v>
      </c>
      <c r="G42" s="3">
        <v>80.053358033666825</v>
      </c>
    </row>
    <row r="43" spans="2:19">
      <c r="B43">
        <f>WEEKNUM(Table1[[#This Row],[CDate]])</f>
        <v>7</v>
      </c>
      <c r="C43" s="4">
        <v>39853</v>
      </c>
      <c r="D43" s="2">
        <f>WEEKNUM(Table1[[#This Row],[LDate]])</f>
        <v>6</v>
      </c>
      <c r="E43" s="4">
        <v>39487</v>
      </c>
      <c r="F43" s="3">
        <v>84.767683571495468</v>
      </c>
      <c r="G43" s="3">
        <v>82.683376235564111</v>
      </c>
    </row>
    <row r="44" spans="2:19">
      <c r="B44">
        <f>WEEKNUM(Table1[[#This Row],[CDate]])</f>
        <v>7</v>
      </c>
      <c r="C44" s="4">
        <v>39854</v>
      </c>
      <c r="D44" s="2">
        <f>WEEKNUM(Table1[[#This Row],[LDate]])</f>
        <v>7</v>
      </c>
      <c r="E44" s="4">
        <v>39488</v>
      </c>
      <c r="F44" s="3">
        <v>83.223712160570628</v>
      </c>
      <c r="G44" s="3">
        <v>89.121553883948593</v>
      </c>
    </row>
    <row r="45" spans="2:19">
      <c r="B45">
        <f>WEEKNUM(Table1[[#This Row],[CDate]])</f>
        <v>7</v>
      </c>
      <c r="C45" s="4">
        <v>39855</v>
      </c>
      <c r="D45" s="2">
        <f>WEEKNUM(Table1[[#This Row],[LDate]])</f>
        <v>7</v>
      </c>
      <c r="E45" s="4">
        <v>39489</v>
      </c>
      <c r="F45" s="3">
        <v>84.737739873902314</v>
      </c>
      <c r="G45" s="3">
        <v>77.521826719001552</v>
      </c>
    </row>
    <row r="46" spans="2:19">
      <c r="B46">
        <f>WEEKNUM(Table1[[#This Row],[CDate]])</f>
        <v>7</v>
      </c>
      <c r="C46" s="4">
        <v>39856</v>
      </c>
      <c r="D46" s="2">
        <f>WEEKNUM(Table1[[#This Row],[LDate]])</f>
        <v>7</v>
      </c>
      <c r="E46" s="4">
        <v>39490</v>
      </c>
      <c r="F46" s="3">
        <v>86.207911521756557</v>
      </c>
      <c r="G46" s="3">
        <v>89.957303216737046</v>
      </c>
    </row>
    <row r="47" spans="2:19">
      <c r="B47">
        <f>WEEKNUM(Table1[[#This Row],[CDate]])</f>
        <v>7</v>
      </c>
      <c r="C47" s="4">
        <v>39857</v>
      </c>
      <c r="D47" s="2">
        <f>WEEKNUM(Table1[[#This Row],[LDate]])</f>
        <v>7</v>
      </c>
      <c r="E47" s="4">
        <v>39491</v>
      </c>
      <c r="F47" s="3">
        <v>84.953260603405056</v>
      </c>
      <c r="G47" s="3">
        <v>88.306441018729473</v>
      </c>
    </row>
    <row r="48" spans="2:19">
      <c r="B48">
        <f>WEEKNUM(Table1[[#This Row],[CDate]])</f>
        <v>7</v>
      </c>
      <c r="C48" s="4">
        <v>39858</v>
      </c>
      <c r="D48" s="2">
        <f>WEEKNUM(Table1[[#This Row],[LDate]])</f>
        <v>7</v>
      </c>
      <c r="E48" s="4">
        <v>39492</v>
      </c>
      <c r="F48" s="3">
        <v>86.784067058106075</v>
      </c>
      <c r="G48" s="3">
        <v>90.635458973851343</v>
      </c>
    </row>
    <row r="49" spans="2:7">
      <c r="B49">
        <f>WEEKNUM(Table1[[#This Row],[CDate]])</f>
        <v>8</v>
      </c>
      <c r="C49" s="4">
        <v>39859</v>
      </c>
      <c r="D49" s="2">
        <f>WEEKNUM(Table1[[#This Row],[LDate]])</f>
        <v>7</v>
      </c>
      <c r="E49" s="4">
        <v>39493</v>
      </c>
      <c r="F49" s="3">
        <v>85.380803870497743</v>
      </c>
      <c r="G49" s="3">
        <v>80.485190060234686</v>
      </c>
    </row>
    <row r="50" spans="2:7">
      <c r="B50">
        <f>WEEKNUM(Table1[[#This Row],[CDate]])</f>
        <v>8</v>
      </c>
      <c r="C50" s="4">
        <v>39860</v>
      </c>
      <c r="D50" s="2">
        <f>WEEKNUM(Table1[[#This Row],[LDate]])</f>
        <v>7</v>
      </c>
      <c r="E50" s="4">
        <v>39494</v>
      </c>
      <c r="F50" s="3">
        <v>84.812417780428163</v>
      </c>
      <c r="G50" s="3">
        <v>77.33506959233975</v>
      </c>
    </row>
    <row r="51" spans="2:7">
      <c r="B51">
        <f>WEEKNUM(Table1[[#This Row],[CDate]])</f>
        <v>8</v>
      </c>
      <c r="C51" s="4">
        <v>39861</v>
      </c>
      <c r="D51" s="2">
        <f>WEEKNUM(Table1[[#This Row],[LDate]])</f>
        <v>8</v>
      </c>
      <c r="E51" s="4">
        <v>39495</v>
      </c>
      <c r="F51" s="3">
        <v>83.848053882309827</v>
      </c>
      <c r="G51" s="3">
        <v>86.665425012905828</v>
      </c>
    </row>
    <row r="52" spans="2:7">
      <c r="B52">
        <f>WEEKNUM(Table1[[#This Row],[CDate]])</f>
        <v>8</v>
      </c>
      <c r="C52" s="4">
        <v>39862</v>
      </c>
      <c r="D52" s="2">
        <f>WEEKNUM(Table1[[#This Row],[LDate]])</f>
        <v>8</v>
      </c>
      <c r="E52" s="4">
        <v>39496</v>
      </c>
      <c r="F52" s="3">
        <v>83.353633829988624</v>
      </c>
      <c r="G52" s="3">
        <v>80.517173204403093</v>
      </c>
    </row>
    <row r="53" spans="2:7">
      <c r="B53">
        <f>WEEKNUM(Table1[[#This Row],[CDate]])</f>
        <v>8</v>
      </c>
      <c r="C53" s="4">
        <v>39863</v>
      </c>
      <c r="D53" s="2">
        <f>WEEKNUM(Table1[[#This Row],[LDate]])</f>
        <v>8</v>
      </c>
      <c r="E53" s="4">
        <v>39497</v>
      </c>
      <c r="F53" s="3">
        <v>83.679393951195138</v>
      </c>
      <c r="G53" s="3">
        <v>78.957589519831842</v>
      </c>
    </row>
    <row r="54" spans="2:7">
      <c r="B54">
        <f>WEEKNUM(Table1[[#This Row],[CDate]])</f>
        <v>8</v>
      </c>
      <c r="C54" s="4">
        <v>39864</v>
      </c>
      <c r="D54" s="2">
        <f>WEEKNUM(Table1[[#This Row],[LDate]])</f>
        <v>8</v>
      </c>
      <c r="E54" s="4">
        <v>39498</v>
      </c>
      <c r="F54" s="3">
        <v>84.957557486167516</v>
      </c>
      <c r="G54" s="3">
        <v>77.280017949150817</v>
      </c>
    </row>
    <row r="55" spans="2:7">
      <c r="B55">
        <f>WEEKNUM(Table1[[#This Row],[CDate]])</f>
        <v>8</v>
      </c>
      <c r="C55" s="4">
        <v>39865</v>
      </c>
      <c r="D55" s="2">
        <f>WEEKNUM(Table1[[#This Row],[LDate]])</f>
        <v>8</v>
      </c>
      <c r="E55" s="4">
        <v>39499</v>
      </c>
      <c r="F55" s="3">
        <v>83.110089986783677</v>
      </c>
      <c r="G55" s="3">
        <v>80.543347738944448</v>
      </c>
    </row>
    <row r="56" spans="2:7">
      <c r="B56">
        <f>WEEKNUM(Table1[[#This Row],[CDate]])</f>
        <v>9</v>
      </c>
      <c r="C56" s="4">
        <v>39866</v>
      </c>
      <c r="D56" s="2">
        <f>WEEKNUM(Table1[[#This Row],[LDate]])</f>
        <v>8</v>
      </c>
      <c r="E56" s="4">
        <v>39500</v>
      </c>
      <c r="F56" s="3">
        <v>85.079863703460234</v>
      </c>
      <c r="G56" s="3">
        <v>90.662660674083227</v>
      </c>
    </row>
    <row r="57" spans="2:7">
      <c r="B57">
        <f>WEEKNUM(Table1[[#This Row],[CDate]])</f>
        <v>9</v>
      </c>
      <c r="C57" s="4">
        <v>39867</v>
      </c>
      <c r="D57" s="2">
        <f>WEEKNUM(Table1[[#This Row],[LDate]])</f>
        <v>8</v>
      </c>
      <c r="E57" s="4">
        <v>39501</v>
      </c>
      <c r="F57" s="3">
        <v>86.184323419938409</v>
      </c>
      <c r="G57" s="3">
        <v>79.618132006971237</v>
      </c>
    </row>
    <row r="58" spans="2:7">
      <c r="B58">
        <f>WEEKNUM(Table1[[#This Row],[CDate]])</f>
        <v>9</v>
      </c>
      <c r="C58" s="4">
        <v>39868</v>
      </c>
      <c r="D58" s="2">
        <f>WEEKNUM(Table1[[#This Row],[LDate]])</f>
        <v>9</v>
      </c>
      <c r="E58" s="4">
        <v>39502</v>
      </c>
      <c r="F58" s="3">
        <v>87.758594138000902</v>
      </c>
      <c r="G58" s="3">
        <v>87.560315206242905</v>
      </c>
    </row>
  </sheetData>
  <dataConsolidate leftLabels="1" topLabels="1">
    <dataRefs count="2">
      <dataRef name="table1"/>
      <dataRef name="table2"/>
    </dataRefs>
  </dataConsolidate>
  <pageMargins left="0.75" right="0.75" top="1" bottom="1" header="0.5" footer="0.5"/>
  <headerFooter alignWithMargins="0"/>
  <drawing r:id="rId3"/>
  <tableParts count="2"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Chart1</vt:lpstr>
      <vt:lpstr>Avg_CCost</vt:lpstr>
      <vt:lpstr>Avg_LCost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seidenh7</dc:creator>
  <cp:lastModifiedBy>seidenh7</cp:lastModifiedBy>
  <dcterms:created xsi:type="dcterms:W3CDTF">2003-01-27T03:51:45Z</dcterms:created>
  <dcterms:modified xsi:type="dcterms:W3CDTF">2009-10-07T23:02:55Z</dcterms:modified>
</cp:coreProperties>
</file>